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0" windowWidth="14970" windowHeight="5940" activeTab="1"/>
  </bookViews>
  <sheets>
    <sheet name="ScoringInfo" sheetId="1" r:id="rId1"/>
    <sheet name="ScoringRubric" sheetId="2" r:id="rId2"/>
    <sheet name="Sheet1" sheetId="3" r:id="rId3"/>
  </sheets>
  <definedNames>
    <definedName name="_xlnm.Print_Area" localSheetId="0">ScoringInfo!$A$1:$D$85</definedName>
    <definedName name="_xlnm.Print_Area" localSheetId="1">ScoringRubric!$A$1:$E$37</definedName>
    <definedName name="_xlnm.Print_Titles" localSheetId="0">ScoringInfo!$3:$3</definedName>
    <definedName name="Z_1AA0AF10_1D94_47BD_876C_134BF8F50144_.wvu.PrintArea" localSheetId="0" hidden="1">ScoringInfo!$A$2:$D$85</definedName>
    <definedName name="Z_1AA0AF10_1D94_47BD_876C_134BF8F50144_.wvu.PrintArea" localSheetId="1" hidden="1">ScoringRubric!$A$1:$E$37</definedName>
    <definedName name="Z_1AA0AF10_1D94_47BD_876C_134BF8F50144_.wvu.PrintTitles" localSheetId="0" hidden="1">ScoringInfo!$3:$3</definedName>
  </definedNames>
  <calcPr calcId="145621"/>
  <customWorkbookViews>
    <customWorkbookView name="Print PreviewView" guid="{1AA0AF10-1D94-47BD-876C-134BF8F50144}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C21" i="2" l="1"/>
  <c r="C64" i="1"/>
  <c r="V45" i="1"/>
  <c r="D27" i="2"/>
  <c r="N5" i="1"/>
  <c r="N11" i="1"/>
  <c r="N16" i="1"/>
  <c r="N65" i="1"/>
  <c r="N22" i="1"/>
  <c r="N26" i="1"/>
  <c r="N32" i="1"/>
  <c r="N36" i="1"/>
  <c r="N41" i="1"/>
  <c r="N45" i="1"/>
  <c r="N49" i="1"/>
  <c r="N54" i="1"/>
  <c r="N58" i="1"/>
  <c r="N61" i="1"/>
  <c r="N73" i="1"/>
  <c r="N69" i="1"/>
  <c r="N77" i="1"/>
  <c r="N81" i="1"/>
  <c r="M84" i="1"/>
  <c r="L84" i="1"/>
  <c r="C17" i="2"/>
  <c r="C11" i="2"/>
  <c r="C5" i="2"/>
  <c r="C4" i="1"/>
  <c r="C31" i="1"/>
  <c r="C53" i="1"/>
  <c r="V77" i="1"/>
  <c r="V49" i="1"/>
  <c r="V81" i="1"/>
  <c r="V61" i="1"/>
  <c r="V58" i="1"/>
  <c r="V54" i="1"/>
  <c r="V69" i="1"/>
  <c r="V41" i="1"/>
  <c r="V36" i="1"/>
  <c r="V32" i="1"/>
  <c r="V73" i="1"/>
  <c r="V16" i="1"/>
  <c r="V26" i="1"/>
  <c r="V22" i="1"/>
  <c r="V65" i="1"/>
  <c r="V5" i="1"/>
  <c r="V11" i="1"/>
  <c r="E9" i="2"/>
  <c r="E25" i="2"/>
  <c r="E16" i="2"/>
  <c r="E26" i="2"/>
  <c r="E20" i="2"/>
  <c r="E19" i="2"/>
  <c r="E18" i="2"/>
  <c r="E13" i="2"/>
  <c r="E24" i="2"/>
  <c r="E6" i="2"/>
  <c r="E8" i="2"/>
  <c r="E23" i="2"/>
  <c r="E14" i="2"/>
  <c r="E22" i="2"/>
  <c r="E12" i="2"/>
  <c r="E15" i="2"/>
  <c r="E10" i="2"/>
  <c r="E7" i="2"/>
  <c r="N84" i="1"/>
  <c r="E27" i="2"/>
  <c r="C28" i="2"/>
  <c r="C85" i="1"/>
</calcChain>
</file>

<file path=xl/sharedStrings.xml><?xml version="1.0" encoding="utf-8"?>
<sst xmlns="http://schemas.openxmlformats.org/spreadsheetml/2006/main" count="198" uniqueCount="127">
  <si>
    <t>Criteria</t>
  </si>
  <si>
    <t>Points Assigned</t>
  </si>
  <si>
    <t>Urgent for University</t>
  </si>
  <si>
    <t>Pressing need of the University</t>
  </si>
  <si>
    <t>Urgent for college or department</t>
  </si>
  <si>
    <t>Pressing need for College or Department</t>
  </si>
  <si>
    <t>Not urgent</t>
  </si>
  <si>
    <t>Additional staff / systems needed for support</t>
  </si>
  <si>
    <t>Functioning, but close to end of life</t>
  </si>
  <si>
    <t>Implemented to avoid cash expenditure</t>
  </si>
  <si>
    <t>No financial benefit</t>
  </si>
  <si>
    <t>Improves efficiency to the users</t>
  </si>
  <si>
    <t>No impact on systems support or staffing</t>
  </si>
  <si>
    <t xml:space="preserve"> </t>
  </si>
  <si>
    <t>Loss of opportunity for improved service delivery or efficiency</t>
  </si>
  <si>
    <t>Condition (Select best one only)</t>
  </si>
  <si>
    <t>Score Assigned</t>
  </si>
  <si>
    <t>Weighted Score</t>
  </si>
  <si>
    <t xml:space="preserve">Weight </t>
  </si>
  <si>
    <t>VALUE TO THE CUSTOMER</t>
  </si>
  <si>
    <t>VALUE TO THE UNIVERSITY</t>
  </si>
  <si>
    <t>More than one division</t>
  </si>
  <si>
    <t>One department / college</t>
  </si>
  <si>
    <t>Project Name:</t>
  </si>
  <si>
    <t>2-Consequences</t>
  </si>
  <si>
    <t>3-Effect</t>
  </si>
  <si>
    <t>4-Perform</t>
  </si>
  <si>
    <t>5-State</t>
  </si>
  <si>
    <t>9-ROI</t>
  </si>
  <si>
    <t>10-Urgency</t>
  </si>
  <si>
    <t>Click on the individual Score Assigned field to see the values and use the drop down list to select the value.</t>
  </si>
  <si>
    <t>Project Value Totals</t>
  </si>
  <si>
    <t>Project Value Maximums</t>
  </si>
  <si>
    <t>Date:</t>
  </si>
  <si>
    <t>Results</t>
  </si>
  <si>
    <t>General Comments</t>
  </si>
  <si>
    <t>Resource Comments</t>
  </si>
  <si>
    <t>Chancellor's Office, legal or collective bargaining requirement</t>
  </si>
  <si>
    <t>Required to reduce institutional cost</t>
  </si>
  <si>
    <t>Not required</t>
  </si>
  <si>
    <t>Moderate</t>
  </si>
  <si>
    <t>Insignificant or no change</t>
  </si>
  <si>
    <t>Extensive and substantial</t>
  </si>
  <si>
    <t>Minimal or none</t>
  </si>
  <si>
    <t>Mission critical and/or processes Level 1 confidential data</t>
  </si>
  <si>
    <t>Secondary restoration and processes Level 2 protected university information</t>
  </si>
  <si>
    <t>Processes Level 3 public data</t>
  </si>
  <si>
    <t>Minimal or no change</t>
  </si>
  <si>
    <t>Project scope is well defined, documented and agreed to</t>
  </si>
  <si>
    <t>Project scope is undefined or unclear</t>
  </si>
  <si>
    <t>No budget exists</t>
  </si>
  <si>
    <t>A project sponsor is identified and engaged</t>
  </si>
  <si>
    <t>Sponsor identified but minimally engaged</t>
  </si>
  <si>
    <t>Good success but without structure for repeatability</t>
  </si>
  <si>
    <t>Uses documented &amp; repeatable processes for tracking status, problems and change</t>
  </si>
  <si>
    <t>7-HSU Initiatives</t>
  </si>
  <si>
    <t>Required</t>
  </si>
  <si>
    <t>Required to sustain University operations</t>
  </si>
  <si>
    <t>Will pay for itself and generate cash or savings for the University</t>
  </si>
  <si>
    <t xml:space="preserve">  </t>
  </si>
  <si>
    <t>Data Type</t>
  </si>
  <si>
    <t>Impact</t>
  </si>
  <si>
    <t>Scope</t>
  </si>
  <si>
    <t>Funding</t>
  </si>
  <si>
    <t>Sponsor</t>
  </si>
  <si>
    <t>Success</t>
  </si>
  <si>
    <t>Training</t>
  </si>
  <si>
    <t>Maturity</t>
  </si>
  <si>
    <t>System Impact</t>
  </si>
  <si>
    <t>A high level scope has been documented</t>
  </si>
  <si>
    <t>Failure to resolve customer service complaints or requests</t>
  </si>
  <si>
    <t>Direct significant negative consequences to university or the public, unable to conduct basic services or transactions</t>
  </si>
  <si>
    <t>Significant positive changes</t>
  </si>
  <si>
    <t>Significant negative changes</t>
  </si>
  <si>
    <t>Moderate changes</t>
  </si>
  <si>
    <t>Non-recoverable cost</t>
  </si>
  <si>
    <t>PROJECT READINESS</t>
  </si>
  <si>
    <t>TOTAL WEIGHT</t>
  </si>
  <si>
    <t>TECHNOLOGY SYSTEM RISK</t>
  </si>
  <si>
    <t>Emerging/new/complex technology AND/OR little or no University experience</t>
  </si>
  <si>
    <t xml:space="preserve">Inability to mitigate risk </t>
  </si>
  <si>
    <t>Project Prioritization Steering Committee Review</t>
  </si>
  <si>
    <r>
      <t xml:space="preserve">One division </t>
    </r>
    <r>
      <rPr>
        <i/>
        <sz val="10"/>
        <rFont val="Arial"/>
        <family val="2"/>
      </rPr>
      <t>OR</t>
    </r>
    <r>
      <rPr>
        <sz val="10"/>
        <rFont val="Arial"/>
        <family val="2"/>
      </rPr>
      <t xml:space="preserve"> More than one department / college</t>
    </r>
  </si>
  <si>
    <t>Budget exists</t>
  </si>
  <si>
    <t>Proven, standard technology with sufficient University experience</t>
  </si>
  <si>
    <r>
      <t xml:space="preserve">Proven, standard technology with no University experience  </t>
    </r>
    <r>
      <rPr>
        <i/>
        <sz val="10"/>
        <rFont val="Arial"/>
        <family val="2"/>
      </rPr>
      <t>OR</t>
    </r>
    <r>
      <rPr>
        <sz val="10"/>
        <rFont val="Arial"/>
        <family val="2"/>
      </rPr>
      <t xml:space="preserve"> Emerging/new/complex technology with sufficient University experience</t>
    </r>
  </si>
  <si>
    <r>
      <t xml:space="preserve">Required to reduce risk </t>
    </r>
    <r>
      <rPr>
        <i/>
        <sz val="10"/>
        <rFont val="Arial"/>
        <family val="2"/>
      </rPr>
      <t>OR</t>
    </r>
    <r>
      <rPr>
        <sz val="10"/>
        <rFont val="Arial"/>
        <family val="2"/>
      </rPr>
      <t xml:space="preserve"> to maintain significant funding</t>
    </r>
  </si>
  <si>
    <t>HSU ITS Project Scoring Rubric Information</t>
  </si>
  <si>
    <t xml:space="preserve">The criteria listed below are used to calculate a weighted project score in the Project Scoring Worksheet. </t>
  </si>
  <si>
    <t>1. Is this project required or mandated?</t>
  </si>
  <si>
    <t>3. Is the project an urgent need for the University?</t>
  </si>
  <si>
    <t xml:space="preserve"> 1. Is this project required or mandated?</t>
  </si>
  <si>
    <t xml:space="preserve"> 3. Is the project an urgent need for the University?</t>
  </si>
  <si>
    <t>Staff time saved / system retired</t>
  </si>
  <si>
    <r>
      <t xml:space="preserve">Completely inadequate / end of life </t>
    </r>
    <r>
      <rPr>
        <i/>
        <sz val="10"/>
        <rFont val="Arial"/>
        <family val="2"/>
      </rPr>
      <t>OR</t>
    </r>
    <r>
      <rPr>
        <sz val="10"/>
        <rFont val="Arial"/>
        <family val="2"/>
      </rPr>
      <t xml:space="preserve"> system doesn't exist</t>
    </r>
  </si>
  <si>
    <t>Project meets multiple objectives</t>
  </si>
  <si>
    <t>Single objective with high priority</t>
  </si>
  <si>
    <t xml:space="preserve">Single objective without high priority </t>
  </si>
  <si>
    <t>No objective supported</t>
  </si>
  <si>
    <t>2. Does this project support HSU's strategic objectives for IT Project Prioritization?</t>
  </si>
  <si>
    <t xml:space="preserve"> 2. Does this project support HSU's strategic objectives for IT Project Prioritization?</t>
  </si>
  <si>
    <t>Functioning (including manual / paper processes), but could be better</t>
  </si>
  <si>
    <t>No change to users ability to perform tasks</t>
  </si>
  <si>
    <t>Increases time for users to perform tasks</t>
  </si>
  <si>
    <t>4. What is the impact to the proposed technology system?</t>
  </si>
  <si>
    <t>5. Is there a positive return on investment?</t>
  </si>
  <si>
    <t>6. What are the consequences of doing nothing?</t>
  </si>
  <si>
    <t>7. How are business rules and/or processes impacted?</t>
  </si>
  <si>
    <t>8. Does it improve the ability of users to perform tasks?</t>
  </si>
  <si>
    <t>9. What users will be impacted or benefit?</t>
  </si>
  <si>
    <t>10. How much job training is necessary?</t>
  </si>
  <si>
    <t>11. Has a project scope been defined?</t>
  </si>
  <si>
    <t>12. Is there available funding for the project?</t>
  </si>
  <si>
    <t>13. Is there a project sponsor?</t>
  </si>
  <si>
    <t>14. What is the effect on IT staffing or technology systems?</t>
  </si>
  <si>
    <t>15. What is the state of the current system?</t>
  </si>
  <si>
    <t>16. What type of data is involved?</t>
  </si>
  <si>
    <t>17. What is the technology maturity, complexity, and the University's experience with it?</t>
  </si>
  <si>
    <t>18. What is the success track record of the vendor and University resources?</t>
  </si>
  <si>
    <t xml:space="preserve"> 5. Is there a positive return on investment?</t>
  </si>
  <si>
    <t xml:space="preserve"> 6. What are the consequences of doing nothing?</t>
  </si>
  <si>
    <t xml:space="preserve"> 7. How are business rules and/or processes impacted?</t>
  </si>
  <si>
    <t xml:space="preserve"> 8. Does it improve the ability of users to perform tasks?</t>
  </si>
  <si>
    <t>18. What is the project success track record of the vendor and University resources?</t>
  </si>
  <si>
    <r>
      <t>14. What is the effect on IT staf</t>
    </r>
    <r>
      <rPr>
        <sz val="10"/>
        <color indexed="8"/>
        <rFont val="Arial"/>
        <family val="2"/>
      </rPr>
      <t>fing</t>
    </r>
    <r>
      <rPr>
        <sz val="10"/>
        <rFont val="Arial"/>
        <family val="2"/>
      </rPr>
      <t xml:space="preserve"> or technology systems?</t>
    </r>
  </si>
  <si>
    <t>Replacement (including new systems)</t>
  </si>
  <si>
    <t>Major or moderate change (including upgrades)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</si>
</sst>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9" fontId="4" fillId="0" borderId="0" xfId="0" applyNumberFormat="1" applyFont="1"/>
    <xf numFmtId="0" fontId="2" fillId="0" borderId="0" xfId="0" applyFont="1"/>
    <xf numFmtId="0" fontId="2" fillId="0" borderId="0" xfId="0" applyFont="1" applyAlignment="1"/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 wrapText="1"/>
    </xf>
    <xf numFmtId="9" fontId="3" fillId="3" borderId="3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0" fillId="2" borderId="12" xfId="0" applyFont="1" applyFill="1" applyBorder="1"/>
    <xf numFmtId="0" fontId="9" fillId="2" borderId="13" xfId="0" applyFont="1" applyFill="1" applyBorder="1" applyAlignment="1">
      <alignment horizontal="center"/>
    </xf>
    <xf numFmtId="9" fontId="9" fillId="2" borderId="12" xfId="0" applyNumberFormat="1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/>
    <xf numFmtId="0" fontId="3" fillId="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3" xfId="0" applyFont="1" applyBorder="1"/>
    <xf numFmtId="0" fontId="3" fillId="0" borderId="16" xfId="0" applyFont="1" applyBorder="1"/>
    <xf numFmtId="0" fontId="4" fillId="0" borderId="0" xfId="0" applyFont="1" applyBorder="1" applyAlignment="1">
      <alignment vertical="center"/>
    </xf>
    <xf numFmtId="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24" xfId="0" applyFont="1" applyBorder="1"/>
    <xf numFmtId="164" fontId="4" fillId="0" borderId="0" xfId="0" applyNumberFormat="1" applyFont="1" applyBorder="1"/>
    <xf numFmtId="9" fontId="4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25" xfId="0" applyFont="1" applyBorder="1"/>
    <xf numFmtId="164" fontId="4" fillId="0" borderId="2" xfId="0" applyNumberFormat="1" applyFont="1" applyBorder="1"/>
    <xf numFmtId="0" fontId="4" fillId="0" borderId="26" xfId="0" applyFont="1" applyBorder="1"/>
    <xf numFmtId="164" fontId="4" fillId="0" borderId="9" xfId="0" applyNumberFormat="1" applyFont="1" applyBorder="1"/>
    <xf numFmtId="9" fontId="4" fillId="0" borderId="9" xfId="0" applyNumberFormat="1" applyFont="1" applyBorder="1"/>
    <xf numFmtId="0" fontId="3" fillId="0" borderId="9" xfId="0" applyFont="1" applyBorder="1" applyAlignment="1">
      <alignment horizontal="right"/>
    </xf>
    <xf numFmtId="0" fontId="3" fillId="0" borderId="27" xfId="0" applyFont="1" applyBorder="1"/>
    <xf numFmtId="0" fontId="2" fillId="0" borderId="0" xfId="0" applyFont="1" applyFill="1"/>
    <xf numFmtId="0" fontId="2" fillId="0" borderId="0" xfId="0" applyFont="1" applyFill="1" applyAlignment="1"/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left" vertical="top"/>
    </xf>
    <xf numFmtId="0" fontId="5" fillId="0" borderId="29" xfId="0" applyFont="1" applyFill="1" applyBorder="1" applyAlignment="1">
      <alignment horizontal="center" wrapText="1"/>
    </xf>
    <xf numFmtId="0" fontId="5" fillId="0" borderId="28" xfId="0" applyFont="1" applyBorder="1" applyAlignment="1">
      <alignment vertical="top"/>
    </xf>
    <xf numFmtId="0" fontId="5" fillId="0" borderId="29" xfId="0" applyFont="1" applyBorder="1" applyAlignment="1">
      <alignment horizontal="center" wrapText="1"/>
    </xf>
    <xf numFmtId="0" fontId="5" fillId="0" borderId="28" xfId="0" applyFont="1" applyFill="1" applyBorder="1" applyAlignment="1">
      <alignment vertical="top"/>
    </xf>
    <xf numFmtId="0" fontId="2" fillId="0" borderId="1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/>
    </xf>
    <xf numFmtId="9" fontId="5" fillId="0" borderId="13" xfId="0" applyNumberFormat="1" applyFont="1" applyFill="1" applyBorder="1" applyAlignment="1">
      <alignment horizontal="left" vertical="top" wrapText="1"/>
    </xf>
    <xf numFmtId="9" fontId="5" fillId="0" borderId="4" xfId="0" applyNumberFormat="1" applyFont="1" applyFill="1" applyBorder="1" applyAlignment="1">
      <alignment horizontal="left" vertical="top" wrapText="1"/>
    </xf>
    <xf numFmtId="9" fontId="5" fillId="0" borderId="30" xfId="0" applyNumberFormat="1" applyFont="1" applyFill="1" applyBorder="1" applyAlignment="1">
      <alignment horizontal="left" vertical="top" wrapText="1"/>
    </xf>
    <xf numFmtId="0" fontId="2" fillId="0" borderId="3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9" fontId="5" fillId="0" borderId="13" xfId="0" applyNumberFormat="1" applyFont="1" applyBorder="1" applyAlignment="1">
      <alignment horizontal="center" vertical="top"/>
    </xf>
    <xf numFmtId="9" fontId="5" fillId="0" borderId="4" xfId="0" applyNumberFormat="1" applyFont="1" applyBorder="1" applyAlignment="1">
      <alignment horizontal="center" vertical="top"/>
    </xf>
    <xf numFmtId="9" fontId="5" fillId="0" borderId="30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9" fontId="5" fillId="0" borderId="13" xfId="0" applyNumberFormat="1" applyFont="1" applyFill="1" applyBorder="1" applyAlignment="1">
      <alignment horizontal="center" vertical="top"/>
    </xf>
    <xf numFmtId="9" fontId="5" fillId="0" borderId="4" xfId="0" applyNumberFormat="1" applyFont="1" applyFill="1" applyBorder="1" applyAlignment="1">
      <alignment horizontal="center" vertical="top"/>
    </xf>
    <xf numFmtId="9" fontId="5" fillId="0" borderId="30" xfId="0" applyNumberFormat="1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wrapText="1"/>
    </xf>
    <xf numFmtId="9" fontId="5" fillId="0" borderId="29" xfId="0" applyNumberFormat="1" applyFont="1" applyFill="1" applyBorder="1" applyAlignment="1">
      <alignment horizontal="center" vertical="top"/>
    </xf>
    <xf numFmtId="0" fontId="5" fillId="0" borderId="31" xfId="0" applyFont="1" applyBorder="1" applyAlignment="1">
      <alignment horizontal="center" wrapText="1"/>
    </xf>
    <xf numFmtId="9" fontId="5" fillId="0" borderId="29" xfId="0" applyNumberFormat="1" applyFont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vertical="top" wrapText="1"/>
    </xf>
    <xf numFmtId="0" fontId="2" fillId="0" borderId="31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left" vertical="top"/>
    </xf>
    <xf numFmtId="9" fontId="5" fillId="0" borderId="29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34" xfId="0" applyFont="1" applyFill="1" applyBorder="1" applyAlignment="1">
      <alignment horizontal="left" vertical="top"/>
    </xf>
    <xf numFmtId="0" fontId="5" fillId="0" borderId="1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9" fontId="5" fillId="0" borderId="16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9" fontId="5" fillId="0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 wrapText="1"/>
    </xf>
    <xf numFmtId="9" fontId="2" fillId="0" borderId="0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9" fontId="11" fillId="2" borderId="14" xfId="0" applyNumberFormat="1" applyFont="1" applyFill="1" applyBorder="1" applyAlignment="1">
      <alignment horizontal="center" wrapText="1"/>
    </xf>
    <xf numFmtId="0" fontId="11" fillId="2" borderId="35" xfId="0" applyFont="1" applyFill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13" fillId="3" borderId="28" xfId="0" applyFont="1" applyFill="1" applyBorder="1" applyAlignment="1">
      <alignment horizontal="right"/>
    </xf>
    <xf numFmtId="9" fontId="13" fillId="3" borderId="31" xfId="0" applyNumberFormat="1" applyFont="1" applyFill="1" applyBorder="1"/>
    <xf numFmtId="0" fontId="5" fillId="3" borderId="7" xfId="0" applyFont="1" applyFill="1" applyBorder="1"/>
    <xf numFmtId="0" fontId="5" fillId="3" borderId="4" xfId="0" applyFont="1" applyFill="1" applyBorder="1" applyAlignment="1">
      <alignment horizontal="center"/>
    </xf>
    <xf numFmtId="9" fontId="5" fillId="3" borderId="4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2" fillId="3" borderId="4" xfId="0" applyFont="1" applyFill="1" applyBorder="1" applyAlignment="1"/>
    <xf numFmtId="9" fontId="5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/>
    <xf numFmtId="9" fontId="12" fillId="0" borderId="0" xfId="0" applyNumberFormat="1" applyFont="1" applyFill="1"/>
    <xf numFmtId="0" fontId="3" fillId="0" borderId="16" xfId="0" applyFont="1" applyBorder="1" applyAlignment="1">
      <alignment vertical="center"/>
    </xf>
    <xf numFmtId="0" fontId="13" fillId="3" borderId="19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9" fontId="13" fillId="3" borderId="30" xfId="0" applyNumberFormat="1" applyFont="1" applyFill="1" applyBorder="1" applyAlignment="1">
      <alignment horizontal="center" vertical="center"/>
    </xf>
    <xf numFmtId="9" fontId="13" fillId="3" borderId="33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3" borderId="3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9" fontId="13" fillId="3" borderId="31" xfId="0" applyNumberFormat="1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vertical="center"/>
    </xf>
    <xf numFmtId="0" fontId="13" fillId="3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9" fontId="2" fillId="0" borderId="37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9" fontId="2" fillId="0" borderId="38" xfId="0" applyNumberFormat="1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vertical="center"/>
    </xf>
    <xf numFmtId="0" fontId="12" fillId="3" borderId="29" xfId="0" applyFont="1" applyFill="1" applyBorder="1" applyAlignment="1">
      <alignment vertical="center"/>
    </xf>
    <xf numFmtId="9" fontId="13" fillId="3" borderId="29" xfId="0" applyNumberFormat="1" applyFont="1" applyFill="1" applyBorder="1" applyAlignment="1">
      <alignment horizontal="center" vertical="center"/>
    </xf>
    <xf numFmtId="9" fontId="2" fillId="0" borderId="23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85"/>
  <sheetViews>
    <sheetView showGridLines="0" showRuler="0" view="pageLayout" topLeftCell="A49" zoomScaleNormal="100" workbookViewId="0">
      <selection activeCell="B74" sqref="B74"/>
    </sheetView>
  </sheetViews>
  <sheetFormatPr defaultColWidth="9.140625" defaultRowHeight="15" x14ac:dyDescent="0.25"/>
  <cols>
    <col min="1" max="1" width="10.140625" style="2" customWidth="1"/>
    <col min="2" max="2" width="69.5703125" style="1" customWidth="1"/>
    <col min="3" max="3" width="8.7109375" style="4" customWidth="1"/>
    <col min="4" max="4" width="11.7109375" style="1" customWidth="1"/>
    <col min="5" max="10" width="12.140625" style="3" hidden="1" customWidth="1"/>
    <col min="11" max="18" width="11.140625" style="3" hidden="1" customWidth="1"/>
    <col min="19" max="20" width="0" style="3" hidden="1" customWidth="1"/>
    <col min="21" max="107" width="0" style="1" hidden="1" customWidth="1"/>
    <col min="108" max="16384" width="9.140625" style="1"/>
  </cols>
  <sheetData>
    <row r="1" spans="1:22" x14ac:dyDescent="0.25">
      <c r="B1" s="155" t="s">
        <v>87</v>
      </c>
    </row>
    <row r="2" spans="1:22" ht="45" customHeight="1" thickBot="1" x14ac:dyDescent="0.3">
      <c r="B2" s="108" t="s">
        <v>88</v>
      </c>
    </row>
    <row r="3" spans="1:22" s="122" customFormat="1" ht="31.5" x14ac:dyDescent="0.25">
      <c r="A3" s="118" t="s">
        <v>0</v>
      </c>
      <c r="B3" s="119" t="s">
        <v>15</v>
      </c>
      <c r="C3" s="120" t="s">
        <v>18</v>
      </c>
      <c r="D3" s="121" t="s">
        <v>1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9"/>
      <c r="T3" s="139"/>
    </row>
    <row r="4" spans="1:22" s="148" customFormat="1" ht="24.95" customHeight="1" thickBot="1" x14ac:dyDescent="0.25">
      <c r="A4" s="142" t="s">
        <v>20</v>
      </c>
      <c r="B4" s="143"/>
      <c r="C4" s="144">
        <f>SUM(C5:C30)</f>
        <v>0.29000000000000004</v>
      </c>
      <c r="D4" s="14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147"/>
    </row>
    <row r="5" spans="1:22" s="48" customFormat="1" ht="15" customHeight="1" thickBot="1" x14ac:dyDescent="0.25">
      <c r="A5" s="51" t="s">
        <v>89</v>
      </c>
      <c r="B5" s="81"/>
      <c r="C5" s="82">
        <v>0.1</v>
      </c>
      <c r="D5" s="80"/>
      <c r="E5" s="114"/>
      <c r="F5" s="114"/>
      <c r="G5" s="114"/>
      <c r="H5" s="114"/>
      <c r="I5" s="114"/>
      <c r="J5" s="114"/>
      <c r="K5" s="114"/>
      <c r="L5" s="114"/>
      <c r="M5" s="114"/>
      <c r="N5" s="50">
        <f>+(C5*5)*100</f>
        <v>50</v>
      </c>
      <c r="O5" s="114"/>
      <c r="P5" s="114"/>
      <c r="Q5" s="114"/>
      <c r="R5" s="114"/>
      <c r="V5" s="48">
        <f>+C5*D6*100</f>
        <v>50</v>
      </c>
    </row>
    <row r="6" spans="1:22" s="48" customFormat="1" ht="15" customHeight="1" x14ac:dyDescent="0.2">
      <c r="A6" s="93"/>
      <c r="B6" s="56" t="s">
        <v>37</v>
      </c>
      <c r="C6" s="59"/>
      <c r="D6" s="83">
        <v>5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</row>
    <row r="7" spans="1:22" s="48" customFormat="1" ht="15" customHeight="1" x14ac:dyDescent="0.2">
      <c r="A7" s="94"/>
      <c r="B7" s="57" t="s">
        <v>57</v>
      </c>
      <c r="C7" s="60"/>
      <c r="D7" s="84">
        <v>4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</row>
    <row r="8" spans="1:22" s="48" customFormat="1" ht="15" customHeight="1" x14ac:dyDescent="0.2">
      <c r="A8" s="94"/>
      <c r="B8" s="57" t="s">
        <v>86</v>
      </c>
      <c r="C8" s="60"/>
      <c r="D8" s="84">
        <v>3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</row>
    <row r="9" spans="1:22" s="48" customFormat="1" ht="15" customHeight="1" x14ac:dyDescent="0.2">
      <c r="A9" s="94"/>
      <c r="B9" s="57" t="s">
        <v>38</v>
      </c>
      <c r="C9" s="60"/>
      <c r="D9" s="84">
        <v>1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</row>
    <row r="10" spans="1:22" s="48" customFormat="1" ht="15" customHeight="1" thickBot="1" x14ac:dyDescent="0.25">
      <c r="A10" s="95"/>
      <c r="B10" s="62" t="s">
        <v>39</v>
      </c>
      <c r="C10" s="61"/>
      <c r="D10" s="85">
        <v>0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</row>
    <row r="11" spans="1:22" s="48" customFormat="1" ht="15" customHeight="1" thickBot="1" x14ac:dyDescent="0.25">
      <c r="A11" s="51" t="s">
        <v>99</v>
      </c>
      <c r="B11" s="52"/>
      <c r="C11" s="82">
        <v>0.08</v>
      </c>
      <c r="D11" s="74"/>
      <c r="E11" s="50"/>
      <c r="F11" s="50"/>
      <c r="G11" s="50"/>
      <c r="H11" s="50"/>
      <c r="I11" s="50"/>
      <c r="J11" s="50"/>
      <c r="K11" s="50"/>
      <c r="L11" s="50"/>
      <c r="M11" s="50"/>
      <c r="N11" s="50">
        <f>+(C11*5)*100</f>
        <v>40</v>
      </c>
      <c r="O11" s="50"/>
      <c r="P11" s="50"/>
      <c r="Q11" s="50"/>
      <c r="R11" s="50"/>
      <c r="V11" s="48">
        <f>+C11*D12*100</f>
        <v>40</v>
      </c>
    </row>
    <row r="12" spans="1:22" s="48" customFormat="1" ht="15" customHeight="1" x14ac:dyDescent="0.2">
      <c r="A12" s="93"/>
      <c r="B12" s="56" t="s">
        <v>95</v>
      </c>
      <c r="C12" s="59"/>
      <c r="D12" s="83">
        <v>5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</row>
    <row r="13" spans="1:22" s="48" customFormat="1" ht="15" customHeight="1" x14ac:dyDescent="0.2">
      <c r="A13" s="94"/>
      <c r="B13" s="57" t="s">
        <v>96</v>
      </c>
      <c r="C13" s="60"/>
      <c r="D13" s="84">
        <v>3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</row>
    <row r="14" spans="1:22" s="48" customFormat="1" ht="15" customHeight="1" x14ac:dyDescent="0.2">
      <c r="A14" s="94"/>
      <c r="B14" s="57" t="s">
        <v>97</v>
      </c>
      <c r="C14" s="60"/>
      <c r="D14" s="84">
        <v>1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</row>
    <row r="15" spans="1:22" s="48" customFormat="1" ht="15" customHeight="1" thickBot="1" x14ac:dyDescent="0.25">
      <c r="A15" s="95"/>
      <c r="B15" s="58" t="s">
        <v>98</v>
      </c>
      <c r="C15" s="61"/>
      <c r="D15" s="85">
        <v>-2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</row>
    <row r="16" spans="1:22" s="5" customFormat="1" ht="15" customHeight="1" thickBot="1" x14ac:dyDescent="0.25">
      <c r="A16" s="53" t="s">
        <v>90</v>
      </c>
      <c r="B16" s="54"/>
      <c r="C16" s="77">
        <v>0.04</v>
      </c>
      <c r="D16" s="76"/>
      <c r="E16" s="50"/>
      <c r="F16" s="50"/>
      <c r="G16" s="50"/>
      <c r="H16" s="50"/>
      <c r="I16" s="50"/>
      <c r="J16" s="50"/>
      <c r="K16" s="50"/>
      <c r="L16" s="50"/>
      <c r="M16" s="50"/>
      <c r="N16" s="50">
        <f>+(C16*5)*100</f>
        <v>20</v>
      </c>
      <c r="O16" s="50"/>
      <c r="P16" s="50"/>
      <c r="Q16" s="50"/>
      <c r="R16" s="50"/>
      <c r="S16" s="48"/>
      <c r="T16" s="48"/>
      <c r="V16" s="48">
        <f>+C16*D17*100</f>
        <v>20</v>
      </c>
    </row>
    <row r="17" spans="1:22" s="5" customFormat="1" ht="15" customHeight="1" x14ac:dyDescent="0.2">
      <c r="A17" s="96"/>
      <c r="B17" s="63" t="s">
        <v>2</v>
      </c>
      <c r="C17" s="65"/>
      <c r="D17" s="86">
        <v>5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48"/>
      <c r="T17" s="48"/>
    </row>
    <row r="18" spans="1:22" s="5" customFormat="1" ht="15" customHeight="1" x14ac:dyDescent="0.2">
      <c r="A18" s="97"/>
      <c r="B18" s="64" t="s">
        <v>3</v>
      </c>
      <c r="C18" s="66"/>
      <c r="D18" s="87">
        <v>4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48"/>
      <c r="T18" s="48"/>
    </row>
    <row r="19" spans="1:22" s="5" customFormat="1" ht="15" customHeight="1" x14ac:dyDescent="0.2">
      <c r="A19" s="97"/>
      <c r="B19" s="64" t="s">
        <v>4</v>
      </c>
      <c r="C19" s="66"/>
      <c r="D19" s="87">
        <v>3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48"/>
      <c r="T19" s="48"/>
    </row>
    <row r="20" spans="1:22" s="5" customFormat="1" ht="15" customHeight="1" x14ac:dyDescent="0.2">
      <c r="A20" s="97"/>
      <c r="B20" s="64" t="s">
        <v>5</v>
      </c>
      <c r="C20" s="66"/>
      <c r="D20" s="87">
        <v>2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48"/>
      <c r="T20" s="48"/>
    </row>
    <row r="21" spans="1:22" s="5" customFormat="1" ht="15" customHeight="1" thickBot="1" x14ac:dyDescent="0.25">
      <c r="A21" s="98"/>
      <c r="B21" s="62" t="s">
        <v>6</v>
      </c>
      <c r="C21" s="67"/>
      <c r="D21" s="88">
        <v>0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48"/>
      <c r="T21" s="48"/>
    </row>
    <row r="22" spans="1:22" s="48" customFormat="1" ht="15" customHeight="1" thickBot="1" x14ac:dyDescent="0.25">
      <c r="A22" s="51" t="s">
        <v>104</v>
      </c>
      <c r="B22" s="81"/>
      <c r="C22" s="82">
        <v>0.04</v>
      </c>
      <c r="D22" s="80"/>
      <c r="E22" s="114"/>
      <c r="F22" s="114"/>
      <c r="G22" s="114"/>
      <c r="H22" s="114"/>
      <c r="I22" s="114"/>
      <c r="J22" s="114"/>
      <c r="K22" s="114"/>
      <c r="L22" s="114"/>
      <c r="M22" s="114"/>
      <c r="N22" s="50">
        <f>+(C22*5)*100</f>
        <v>20</v>
      </c>
      <c r="O22" s="114"/>
      <c r="P22" s="114"/>
      <c r="Q22" s="114"/>
      <c r="R22" s="114"/>
      <c r="V22" s="48">
        <f>+C22*D23*100</f>
        <v>20</v>
      </c>
    </row>
    <row r="23" spans="1:22" s="48" customFormat="1" ht="15" customHeight="1" x14ac:dyDescent="0.2">
      <c r="A23" s="93"/>
      <c r="B23" s="56" t="s">
        <v>125</v>
      </c>
      <c r="C23" s="59"/>
      <c r="D23" s="83">
        <v>5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</row>
    <row r="24" spans="1:22" s="48" customFormat="1" ht="15" customHeight="1" x14ac:dyDescent="0.2">
      <c r="A24" s="94"/>
      <c r="B24" s="57" t="s">
        <v>126</v>
      </c>
      <c r="C24" s="60"/>
      <c r="D24" s="84">
        <v>3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</row>
    <row r="25" spans="1:22" s="48" customFormat="1" ht="15" customHeight="1" thickBot="1" x14ac:dyDescent="0.25">
      <c r="A25" s="95"/>
      <c r="B25" s="58" t="s">
        <v>47</v>
      </c>
      <c r="C25" s="61"/>
      <c r="D25" s="85">
        <v>1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</row>
    <row r="26" spans="1:22" s="48" customFormat="1" ht="15" customHeight="1" thickBot="1" x14ac:dyDescent="0.25">
      <c r="A26" s="55" t="s">
        <v>105</v>
      </c>
      <c r="B26" s="52"/>
      <c r="C26" s="75">
        <v>0.03</v>
      </c>
      <c r="D26" s="74"/>
      <c r="E26" s="50"/>
      <c r="F26" s="50"/>
      <c r="G26" s="50"/>
      <c r="H26" s="50"/>
      <c r="I26" s="50"/>
      <c r="J26" s="50"/>
      <c r="K26" s="50"/>
      <c r="L26" s="50"/>
      <c r="M26" s="50"/>
      <c r="N26" s="50">
        <f>+(C26*5)*100</f>
        <v>15</v>
      </c>
      <c r="O26" s="50"/>
      <c r="P26" s="50"/>
      <c r="Q26" s="50"/>
      <c r="R26" s="50"/>
      <c r="V26" s="48">
        <f>+C26*D27*100</f>
        <v>15</v>
      </c>
    </row>
    <row r="27" spans="1:22" s="48" customFormat="1" ht="15" customHeight="1" x14ac:dyDescent="0.2">
      <c r="A27" s="99"/>
      <c r="B27" s="68" t="s">
        <v>58</v>
      </c>
      <c r="C27" s="71"/>
      <c r="D27" s="89">
        <v>5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</row>
    <row r="28" spans="1:22" s="48" customFormat="1" ht="15" customHeight="1" x14ac:dyDescent="0.2">
      <c r="A28" s="100" t="s">
        <v>13</v>
      </c>
      <c r="B28" s="69" t="s">
        <v>9</v>
      </c>
      <c r="C28" s="72"/>
      <c r="D28" s="90">
        <v>3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</row>
    <row r="29" spans="1:22" s="48" customFormat="1" ht="15" customHeight="1" x14ac:dyDescent="0.2">
      <c r="A29" s="117"/>
      <c r="B29" s="106" t="s">
        <v>10</v>
      </c>
      <c r="C29" s="107"/>
      <c r="D29" s="91">
        <v>0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1:22" s="48" customFormat="1" ht="15" customHeight="1" thickBot="1" x14ac:dyDescent="0.25">
      <c r="A30" s="101"/>
      <c r="B30" s="70" t="s">
        <v>75</v>
      </c>
      <c r="C30" s="73"/>
      <c r="D30" s="91">
        <v>-2</v>
      </c>
      <c r="E30" s="109"/>
      <c r="F30" s="109"/>
      <c r="G30" s="109"/>
      <c r="H30" s="109"/>
      <c r="I30" s="109"/>
      <c r="J30" s="109"/>
      <c r="K30" s="116" t="s">
        <v>13</v>
      </c>
      <c r="L30" s="109" t="s">
        <v>13</v>
      </c>
      <c r="M30" s="109"/>
      <c r="N30" s="109"/>
      <c r="O30" s="109"/>
      <c r="P30" s="109"/>
      <c r="Q30" s="109"/>
      <c r="R30" s="109"/>
    </row>
    <row r="31" spans="1:22" s="148" customFormat="1" ht="24.95" customHeight="1" thickBot="1" x14ac:dyDescent="0.25">
      <c r="A31" s="153" t="s">
        <v>19</v>
      </c>
      <c r="B31" s="154"/>
      <c r="C31" s="144">
        <f>SUM(C32:C52)</f>
        <v>0.24999999999999997</v>
      </c>
      <c r="D31" s="152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7"/>
      <c r="T31" s="147"/>
    </row>
    <row r="32" spans="1:22" s="49" customFormat="1" ht="15" customHeight="1" thickBot="1" x14ac:dyDescent="0.25">
      <c r="A32" s="55" t="s">
        <v>106</v>
      </c>
      <c r="B32" s="79"/>
      <c r="C32" s="75">
        <v>0.05</v>
      </c>
      <c r="D32" s="78"/>
      <c r="E32" s="109"/>
      <c r="F32" s="109"/>
      <c r="G32" s="109"/>
      <c r="H32" s="109"/>
      <c r="I32" s="109"/>
      <c r="J32" s="109"/>
      <c r="K32" s="109"/>
      <c r="L32" s="109"/>
      <c r="M32" s="109"/>
      <c r="N32" s="50">
        <f>+(C32*5)*100</f>
        <v>25</v>
      </c>
      <c r="O32" s="109"/>
      <c r="P32" s="109"/>
      <c r="Q32" s="109"/>
      <c r="R32" s="109"/>
      <c r="V32" s="48">
        <f>+C32*D33*100</f>
        <v>25</v>
      </c>
    </row>
    <row r="33" spans="1:22" s="49" customFormat="1" ht="27.75" customHeight="1" x14ac:dyDescent="0.2">
      <c r="A33" s="99"/>
      <c r="B33" s="68" t="s">
        <v>71</v>
      </c>
      <c r="C33" s="71" t="s">
        <v>13</v>
      </c>
      <c r="D33" s="89">
        <v>5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</row>
    <row r="34" spans="1:22" s="49" customFormat="1" ht="15" customHeight="1" x14ac:dyDescent="0.2">
      <c r="A34" s="100"/>
      <c r="B34" s="69" t="s">
        <v>70</v>
      </c>
      <c r="C34" s="72"/>
      <c r="D34" s="90">
        <v>3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</row>
    <row r="35" spans="1:22" s="49" customFormat="1" ht="15" customHeight="1" thickBot="1" x14ac:dyDescent="0.25">
      <c r="A35" s="101"/>
      <c r="B35" s="70" t="s">
        <v>14</v>
      </c>
      <c r="C35" s="73"/>
      <c r="D35" s="91">
        <v>1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</row>
    <row r="36" spans="1:22" s="49" customFormat="1" ht="15" customHeight="1" thickBot="1" x14ac:dyDescent="0.25">
      <c r="A36" s="55" t="s">
        <v>107</v>
      </c>
      <c r="B36" s="79"/>
      <c r="C36" s="75">
        <v>0.05</v>
      </c>
      <c r="D36" s="78"/>
      <c r="E36" s="109"/>
      <c r="F36" s="109"/>
      <c r="G36" s="109"/>
      <c r="H36" s="109"/>
      <c r="I36" s="109"/>
      <c r="J36" s="109"/>
      <c r="K36" s="109"/>
      <c r="L36" s="109"/>
      <c r="M36" s="109"/>
      <c r="N36" s="50">
        <f>+(C36*5)*100</f>
        <v>25</v>
      </c>
      <c r="O36" s="109"/>
      <c r="P36" s="109"/>
      <c r="Q36" s="109"/>
      <c r="R36" s="109"/>
      <c r="V36" s="48">
        <f>+C36*D37*100</f>
        <v>25</v>
      </c>
    </row>
    <row r="37" spans="1:22" s="49" customFormat="1" ht="15" customHeight="1" x14ac:dyDescent="0.2">
      <c r="A37" s="99"/>
      <c r="B37" s="68" t="s">
        <v>72</v>
      </c>
      <c r="C37" s="71" t="s">
        <v>13</v>
      </c>
      <c r="D37" s="89">
        <v>5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8" spans="1:22" s="49" customFormat="1" ht="15" customHeight="1" x14ac:dyDescent="0.2">
      <c r="A38" s="100"/>
      <c r="B38" s="69" t="s">
        <v>74</v>
      </c>
      <c r="C38" s="72"/>
      <c r="D38" s="90">
        <v>3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</row>
    <row r="39" spans="1:22" s="49" customFormat="1" ht="15" customHeight="1" thickBot="1" x14ac:dyDescent="0.25">
      <c r="A39" s="101"/>
      <c r="B39" s="106" t="s">
        <v>41</v>
      </c>
      <c r="C39" s="107"/>
      <c r="D39" s="91">
        <v>1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</row>
    <row r="40" spans="1:22" s="49" customFormat="1" ht="15" customHeight="1" thickBot="1" x14ac:dyDescent="0.25">
      <c r="A40" s="103"/>
      <c r="B40" s="70" t="s">
        <v>73</v>
      </c>
      <c r="C40" s="73"/>
      <c r="D40" s="92">
        <v>-2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</row>
    <row r="41" spans="1:22" s="48" customFormat="1" ht="15" customHeight="1" thickBot="1" x14ac:dyDescent="0.25">
      <c r="A41" s="55" t="s">
        <v>108</v>
      </c>
      <c r="B41" s="52"/>
      <c r="C41" s="75">
        <v>0.08</v>
      </c>
      <c r="D41" s="74"/>
      <c r="E41" s="50"/>
      <c r="F41" s="50"/>
      <c r="G41" s="50"/>
      <c r="H41" s="50"/>
      <c r="I41" s="50"/>
      <c r="J41" s="50"/>
      <c r="K41" s="50"/>
      <c r="L41" s="50"/>
      <c r="M41" s="50"/>
      <c r="N41" s="50">
        <f>+(C41*5)*100</f>
        <v>40</v>
      </c>
      <c r="O41" s="50"/>
      <c r="P41" s="50"/>
      <c r="Q41" s="50"/>
      <c r="R41" s="50"/>
      <c r="V41" s="48">
        <f>+C41*D42*100</f>
        <v>40</v>
      </c>
    </row>
    <row r="42" spans="1:22" s="48" customFormat="1" ht="15" customHeight="1" x14ac:dyDescent="0.2">
      <c r="A42" s="99"/>
      <c r="B42" s="68" t="s">
        <v>11</v>
      </c>
      <c r="C42" s="71"/>
      <c r="D42" s="89">
        <v>5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</row>
    <row r="43" spans="1:22" s="48" customFormat="1" ht="15" customHeight="1" x14ac:dyDescent="0.2">
      <c r="A43" s="100"/>
      <c r="B43" s="69" t="s">
        <v>102</v>
      </c>
      <c r="C43" s="72"/>
      <c r="D43" s="90">
        <v>0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</row>
    <row r="44" spans="1:22" s="48" customFormat="1" ht="15" customHeight="1" thickBot="1" x14ac:dyDescent="0.25">
      <c r="A44" s="103"/>
      <c r="B44" s="104" t="s">
        <v>103</v>
      </c>
      <c r="C44" s="105" t="s">
        <v>13</v>
      </c>
      <c r="D44" s="156">
        <v>-2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</row>
    <row r="45" spans="1:22" s="48" customFormat="1" ht="15" customHeight="1" thickBot="1" x14ac:dyDescent="0.25">
      <c r="A45" s="55" t="s">
        <v>109</v>
      </c>
      <c r="B45" s="52"/>
      <c r="C45" s="75">
        <v>0.05</v>
      </c>
      <c r="D45" s="74"/>
      <c r="E45" s="50"/>
      <c r="F45" s="50"/>
      <c r="G45" s="50"/>
      <c r="H45" s="50"/>
      <c r="I45" s="50"/>
      <c r="J45" s="50"/>
      <c r="K45" s="50"/>
      <c r="L45" s="50"/>
      <c r="M45" s="50"/>
      <c r="N45" s="50">
        <f>+(C45*5)*100</f>
        <v>25</v>
      </c>
      <c r="O45" s="50"/>
      <c r="P45" s="50"/>
      <c r="Q45" s="50"/>
      <c r="R45" s="50"/>
      <c r="V45" s="48">
        <f>+C45*D45*100</f>
        <v>0</v>
      </c>
    </row>
    <row r="46" spans="1:22" s="48" customFormat="1" ht="15" customHeight="1" x14ac:dyDescent="0.2">
      <c r="A46" s="100"/>
      <c r="B46" s="69" t="s">
        <v>21</v>
      </c>
      <c r="C46" s="72"/>
      <c r="D46" s="90">
        <v>5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22" s="48" customFormat="1" ht="15" customHeight="1" x14ac:dyDescent="0.2">
      <c r="A47" s="100" t="s">
        <v>13</v>
      </c>
      <c r="B47" s="69" t="s">
        <v>82</v>
      </c>
      <c r="C47" s="72"/>
      <c r="D47" s="91">
        <v>3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</row>
    <row r="48" spans="1:22" s="48" customFormat="1" ht="15" customHeight="1" thickBot="1" x14ac:dyDescent="0.25">
      <c r="A48" s="103" t="s">
        <v>13</v>
      </c>
      <c r="B48" s="104" t="s">
        <v>22</v>
      </c>
      <c r="C48" s="105"/>
      <c r="D48" s="91">
        <v>1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</row>
    <row r="49" spans="1:22" s="48" customFormat="1" ht="15" customHeight="1" thickBot="1" x14ac:dyDescent="0.25">
      <c r="A49" s="55" t="s">
        <v>110</v>
      </c>
      <c r="B49" s="52"/>
      <c r="C49" s="75">
        <v>0.02</v>
      </c>
      <c r="D49" s="74"/>
      <c r="E49" s="50"/>
      <c r="F49" s="50"/>
      <c r="G49" s="50"/>
      <c r="H49" s="50"/>
      <c r="I49" s="50"/>
      <c r="J49" s="50"/>
      <c r="K49" s="50"/>
      <c r="L49" s="50"/>
      <c r="M49" s="50"/>
      <c r="N49" s="50">
        <f>+(C49*5)*100</f>
        <v>10</v>
      </c>
      <c r="O49" s="50"/>
      <c r="P49" s="50"/>
      <c r="Q49" s="50"/>
      <c r="R49" s="50"/>
      <c r="V49" s="48">
        <f>+C49*D50*100</f>
        <v>10</v>
      </c>
    </row>
    <row r="50" spans="1:22" s="48" customFormat="1" ht="15" customHeight="1" x14ac:dyDescent="0.2">
      <c r="A50" s="99" t="s">
        <v>13</v>
      </c>
      <c r="B50" s="68" t="s">
        <v>43</v>
      </c>
      <c r="C50" s="71"/>
      <c r="D50" s="91">
        <v>5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</row>
    <row r="51" spans="1:22" s="48" customFormat="1" ht="15" customHeight="1" x14ac:dyDescent="0.2">
      <c r="A51" s="100"/>
      <c r="B51" s="69" t="s">
        <v>40</v>
      </c>
      <c r="C51" s="72"/>
      <c r="D51" s="90">
        <v>3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</row>
    <row r="52" spans="1:22" s="48" customFormat="1" ht="15" customHeight="1" thickBot="1" x14ac:dyDescent="0.25">
      <c r="A52" s="101"/>
      <c r="B52" s="70" t="s">
        <v>42</v>
      </c>
      <c r="C52" s="73"/>
      <c r="D52" s="115">
        <v>1</v>
      </c>
      <c r="E52" s="109"/>
      <c r="F52" s="109"/>
      <c r="G52" s="109"/>
      <c r="H52" s="109"/>
      <c r="I52" s="109"/>
      <c r="J52" s="109"/>
      <c r="K52" s="116" t="s">
        <v>13</v>
      </c>
      <c r="L52" s="109" t="s">
        <v>13</v>
      </c>
      <c r="M52" s="109"/>
      <c r="N52" s="109"/>
      <c r="O52" s="109"/>
      <c r="P52" s="109"/>
      <c r="Q52" s="109"/>
      <c r="R52" s="109"/>
    </row>
    <row r="53" spans="1:22" s="148" customFormat="1" ht="24.95" customHeight="1" thickBot="1" x14ac:dyDescent="0.25">
      <c r="A53" s="142" t="s">
        <v>76</v>
      </c>
      <c r="B53" s="143"/>
      <c r="C53" s="144">
        <f>SUM(C54:C63)</f>
        <v>0.16999999999999998</v>
      </c>
      <c r="D53" s="152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7"/>
      <c r="T53" s="147"/>
    </row>
    <row r="54" spans="1:22" s="48" customFormat="1" ht="15" customHeight="1" thickBot="1" x14ac:dyDescent="0.25">
      <c r="A54" s="55" t="s">
        <v>111</v>
      </c>
      <c r="B54" s="52"/>
      <c r="C54" s="75">
        <v>0.05</v>
      </c>
      <c r="D54" s="74"/>
      <c r="E54" s="50"/>
      <c r="F54" s="50"/>
      <c r="G54" s="50"/>
      <c r="H54" s="50"/>
      <c r="I54" s="50"/>
      <c r="J54" s="50"/>
      <c r="K54" s="50" t="s">
        <v>13</v>
      </c>
      <c r="L54" s="50"/>
      <c r="M54" s="50"/>
      <c r="N54" s="50">
        <f>+(C54*5)*100</f>
        <v>25</v>
      </c>
      <c r="O54" s="50"/>
      <c r="P54" s="50"/>
      <c r="Q54" s="50"/>
      <c r="R54" s="50"/>
      <c r="V54" s="48">
        <f>+C54*D55*100</f>
        <v>25</v>
      </c>
    </row>
    <row r="55" spans="1:22" s="48" customFormat="1" ht="15" customHeight="1" x14ac:dyDescent="0.2">
      <c r="A55" s="99"/>
      <c r="B55" s="68" t="s">
        <v>48</v>
      </c>
      <c r="C55" s="71"/>
      <c r="D55" s="89">
        <v>5</v>
      </c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</row>
    <row r="56" spans="1:22" s="48" customFormat="1" ht="15" customHeight="1" x14ac:dyDescent="0.2">
      <c r="A56" s="100"/>
      <c r="B56" s="69" t="s">
        <v>69</v>
      </c>
      <c r="C56" s="72"/>
      <c r="D56" s="90">
        <v>3</v>
      </c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</row>
    <row r="57" spans="1:22" s="48" customFormat="1" ht="15" customHeight="1" thickBot="1" x14ac:dyDescent="0.25">
      <c r="A57" s="101"/>
      <c r="B57" s="70" t="s">
        <v>49</v>
      </c>
      <c r="C57" s="73"/>
      <c r="D57" s="91">
        <v>-2</v>
      </c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</row>
    <row r="58" spans="1:22" s="48" customFormat="1" ht="15" customHeight="1" thickBot="1" x14ac:dyDescent="0.25">
      <c r="A58" s="55" t="s">
        <v>112</v>
      </c>
      <c r="B58" s="52"/>
      <c r="C58" s="75">
        <v>0.06</v>
      </c>
      <c r="D58" s="74"/>
      <c r="E58" s="50"/>
      <c r="F58" s="50"/>
      <c r="G58" s="50"/>
      <c r="H58" s="50"/>
      <c r="I58" s="50"/>
      <c r="J58" s="50"/>
      <c r="K58" s="50"/>
      <c r="L58" s="50"/>
      <c r="M58" s="50"/>
      <c r="N58" s="50">
        <f>+(C58*5)*100</f>
        <v>30</v>
      </c>
      <c r="O58" s="50"/>
      <c r="P58" s="50"/>
      <c r="Q58" s="50"/>
      <c r="R58" s="50"/>
      <c r="V58" s="48">
        <f>+C58*D59*100</f>
        <v>30</v>
      </c>
    </row>
    <row r="59" spans="1:22" s="48" customFormat="1" ht="15" customHeight="1" x14ac:dyDescent="0.2">
      <c r="A59" s="99"/>
      <c r="B59" s="68" t="s">
        <v>83</v>
      </c>
      <c r="C59" s="71"/>
      <c r="D59" s="89">
        <v>5</v>
      </c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</row>
    <row r="60" spans="1:22" s="48" customFormat="1" ht="15" customHeight="1" thickBot="1" x14ac:dyDescent="0.25">
      <c r="A60" s="101"/>
      <c r="B60" s="70" t="s">
        <v>50</v>
      </c>
      <c r="C60" s="73"/>
      <c r="D60" s="91">
        <v>-2</v>
      </c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</row>
    <row r="61" spans="1:22" s="48" customFormat="1" ht="15" customHeight="1" thickBot="1" x14ac:dyDescent="0.25">
      <c r="A61" s="55" t="s">
        <v>113</v>
      </c>
      <c r="B61" s="52"/>
      <c r="C61" s="75">
        <v>0.06</v>
      </c>
      <c r="D61" s="74"/>
      <c r="E61" s="50"/>
      <c r="F61" s="50"/>
      <c r="G61" s="50"/>
      <c r="H61" s="50"/>
      <c r="I61" s="50"/>
      <c r="J61" s="50"/>
      <c r="K61" s="50"/>
      <c r="L61" s="50"/>
      <c r="M61" s="50"/>
      <c r="N61" s="50">
        <f>+(C61*5)*100</f>
        <v>30</v>
      </c>
      <c r="O61" s="50"/>
      <c r="P61" s="50"/>
      <c r="Q61" s="50"/>
      <c r="R61" s="50"/>
      <c r="V61" s="48">
        <f>+C61*D62*100</f>
        <v>30</v>
      </c>
    </row>
    <row r="62" spans="1:22" s="48" customFormat="1" ht="15" customHeight="1" x14ac:dyDescent="0.2">
      <c r="A62" s="99"/>
      <c r="B62" s="68" t="s">
        <v>51</v>
      </c>
      <c r="C62" s="71"/>
      <c r="D62" s="89">
        <v>5</v>
      </c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V62" s="48" t="s">
        <v>13</v>
      </c>
    </row>
    <row r="63" spans="1:22" s="48" customFormat="1" ht="15" customHeight="1" thickBot="1" x14ac:dyDescent="0.25">
      <c r="A63" s="117"/>
      <c r="B63" s="106" t="s">
        <v>52</v>
      </c>
      <c r="C63" s="107"/>
      <c r="D63" s="91">
        <v>3</v>
      </c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</row>
    <row r="64" spans="1:22" s="151" customFormat="1" ht="24.95" customHeight="1" thickBot="1" x14ac:dyDescent="0.25">
      <c r="A64" s="165" t="s">
        <v>78</v>
      </c>
      <c r="B64" s="166"/>
      <c r="C64" s="167">
        <f>SUM(C65:C84)</f>
        <v>0.28999999999999998</v>
      </c>
      <c r="D64" s="149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47"/>
      <c r="T64" s="147"/>
    </row>
    <row r="65" spans="1:22" s="49" customFormat="1" ht="15" customHeight="1" thickBot="1" x14ac:dyDescent="0.25">
      <c r="A65" s="55" t="s">
        <v>114</v>
      </c>
      <c r="B65" s="52"/>
      <c r="C65" s="75">
        <v>0.04</v>
      </c>
      <c r="D65" s="74"/>
      <c r="E65" s="50"/>
      <c r="F65" s="50"/>
      <c r="G65" s="50"/>
      <c r="H65" s="50"/>
      <c r="I65" s="50"/>
      <c r="J65" s="50"/>
      <c r="K65" s="50"/>
      <c r="L65" s="50"/>
      <c r="M65" s="50"/>
      <c r="N65" s="50">
        <f>+(C65*5)*100</f>
        <v>20</v>
      </c>
      <c r="O65" s="50"/>
      <c r="P65" s="50"/>
      <c r="Q65" s="50"/>
      <c r="R65" s="50"/>
      <c r="V65" s="48">
        <f>+C65*D66*100</f>
        <v>20</v>
      </c>
    </row>
    <row r="66" spans="1:22" s="49" customFormat="1" ht="15" customHeight="1" x14ac:dyDescent="0.2">
      <c r="A66" s="99"/>
      <c r="B66" s="68" t="s">
        <v>93</v>
      </c>
      <c r="C66" s="71"/>
      <c r="D66" s="89">
        <v>5</v>
      </c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</row>
    <row r="67" spans="1:22" s="49" customFormat="1" ht="15" customHeight="1" x14ac:dyDescent="0.2">
      <c r="A67" s="100"/>
      <c r="B67" s="69" t="s">
        <v>12</v>
      </c>
      <c r="C67" s="72"/>
      <c r="D67" s="90">
        <v>0</v>
      </c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</row>
    <row r="68" spans="1:22" s="49" customFormat="1" ht="15" customHeight="1" thickBot="1" x14ac:dyDescent="0.25">
      <c r="A68" s="101"/>
      <c r="B68" s="70" t="s">
        <v>7</v>
      </c>
      <c r="C68" s="73"/>
      <c r="D68" s="91">
        <v>-2</v>
      </c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</row>
    <row r="69" spans="1:22" s="48" customFormat="1" ht="15" customHeight="1" thickBot="1" x14ac:dyDescent="0.25">
      <c r="A69" s="55" t="s">
        <v>115</v>
      </c>
      <c r="B69" s="52"/>
      <c r="C69" s="75">
        <v>0.1</v>
      </c>
      <c r="D69" s="74"/>
      <c r="E69" s="50"/>
      <c r="F69" s="50"/>
      <c r="G69" s="50"/>
      <c r="H69" s="50"/>
      <c r="I69" s="50"/>
      <c r="J69" s="50"/>
      <c r="K69" s="50" t="s">
        <v>13</v>
      </c>
      <c r="L69" s="50"/>
      <c r="M69" s="50"/>
      <c r="N69" s="50">
        <f>+(C69*5)*100</f>
        <v>50</v>
      </c>
      <c r="O69" s="50"/>
      <c r="P69" s="50"/>
      <c r="Q69" s="50"/>
      <c r="R69" s="50"/>
      <c r="V69" s="48">
        <f>+C69*D70*100</f>
        <v>50</v>
      </c>
    </row>
    <row r="70" spans="1:22" s="48" customFormat="1" ht="15" customHeight="1" x14ac:dyDescent="0.2">
      <c r="A70" s="99"/>
      <c r="B70" s="68" t="s">
        <v>94</v>
      </c>
      <c r="C70" s="71"/>
      <c r="D70" s="89">
        <v>5</v>
      </c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</row>
    <row r="71" spans="1:22" s="48" customFormat="1" ht="15" customHeight="1" x14ac:dyDescent="0.2">
      <c r="A71" s="100"/>
      <c r="B71" s="69" t="s">
        <v>8</v>
      </c>
      <c r="C71" s="72"/>
      <c r="D71" s="90">
        <v>3</v>
      </c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</row>
    <row r="72" spans="1:22" s="48" customFormat="1" ht="15" customHeight="1" thickBot="1" x14ac:dyDescent="0.25">
      <c r="A72" s="101"/>
      <c r="B72" s="70" t="s">
        <v>101</v>
      </c>
      <c r="C72" s="73"/>
      <c r="D72" s="91">
        <v>1</v>
      </c>
      <c r="E72" s="109"/>
      <c r="F72" s="109"/>
      <c r="G72" s="109"/>
      <c r="H72" s="109"/>
      <c r="I72" s="109"/>
      <c r="J72" s="109"/>
      <c r="K72" s="116" t="s">
        <v>13</v>
      </c>
      <c r="L72" s="109" t="s">
        <v>13</v>
      </c>
      <c r="M72" s="109"/>
      <c r="N72" s="109"/>
      <c r="O72" s="109"/>
      <c r="P72" s="109"/>
      <c r="Q72" s="109"/>
      <c r="R72" s="109"/>
    </row>
    <row r="73" spans="1:22" s="48" customFormat="1" ht="15" customHeight="1" thickBot="1" x14ac:dyDescent="0.25">
      <c r="A73" s="55" t="s">
        <v>116</v>
      </c>
      <c r="B73" s="52"/>
      <c r="C73" s="75">
        <v>0.05</v>
      </c>
      <c r="D73" s="74"/>
      <c r="E73" s="50"/>
      <c r="F73" s="50"/>
      <c r="G73" s="50"/>
      <c r="H73" s="50"/>
      <c r="I73" s="50"/>
      <c r="J73" s="50"/>
      <c r="K73" s="50" t="s">
        <v>13</v>
      </c>
      <c r="L73" s="50"/>
      <c r="M73" s="50"/>
      <c r="N73" s="50">
        <f>+(C73*5)*100</f>
        <v>25</v>
      </c>
      <c r="O73" s="50"/>
      <c r="P73" s="50"/>
      <c r="Q73" s="50"/>
      <c r="R73" s="50"/>
      <c r="V73" s="48">
        <f>+C73*D74*100</f>
        <v>25</v>
      </c>
    </row>
    <row r="74" spans="1:22" s="48" customFormat="1" ht="15" customHeight="1" x14ac:dyDescent="0.2">
      <c r="A74" s="99"/>
      <c r="B74" s="68" t="s">
        <v>44</v>
      </c>
      <c r="C74" s="71"/>
      <c r="D74" s="89">
        <v>5</v>
      </c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</row>
    <row r="75" spans="1:22" s="48" customFormat="1" ht="15" customHeight="1" x14ac:dyDescent="0.2">
      <c r="A75" s="100"/>
      <c r="B75" s="69" t="s">
        <v>45</v>
      </c>
      <c r="C75" s="72"/>
      <c r="D75" s="90">
        <v>3</v>
      </c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</row>
    <row r="76" spans="1:22" s="48" customFormat="1" ht="15" customHeight="1" thickBot="1" x14ac:dyDescent="0.25">
      <c r="A76" s="100"/>
      <c r="B76" s="106" t="s">
        <v>46</v>
      </c>
      <c r="C76" s="107"/>
      <c r="D76" s="90">
        <v>1</v>
      </c>
      <c r="E76" s="109"/>
      <c r="F76" s="109"/>
      <c r="G76" s="109"/>
      <c r="H76" s="109"/>
      <c r="I76" s="109"/>
      <c r="J76" s="109"/>
      <c r="K76" s="116" t="s">
        <v>13</v>
      </c>
      <c r="L76" s="109"/>
      <c r="M76" s="109"/>
      <c r="N76" s="109"/>
      <c r="O76" s="109"/>
      <c r="P76" s="109"/>
      <c r="Q76" s="109"/>
      <c r="R76" s="109"/>
    </row>
    <row r="77" spans="1:22" s="48" customFormat="1" ht="15" customHeight="1" thickBot="1" x14ac:dyDescent="0.25">
      <c r="A77" s="55" t="s">
        <v>117</v>
      </c>
      <c r="B77" s="52"/>
      <c r="C77" s="75">
        <v>0.05</v>
      </c>
      <c r="D77" s="74"/>
      <c r="E77" s="50"/>
      <c r="F77" s="50"/>
      <c r="G77" s="50"/>
      <c r="H77" s="50"/>
      <c r="I77" s="50"/>
      <c r="J77" s="50"/>
      <c r="K77" s="50" t="s">
        <v>13</v>
      </c>
      <c r="L77" s="50"/>
      <c r="M77" s="50"/>
      <c r="N77" s="50">
        <f>+(C77*5)*100</f>
        <v>25</v>
      </c>
      <c r="O77" s="50"/>
      <c r="P77" s="50"/>
      <c r="Q77" s="50"/>
      <c r="R77" s="50"/>
      <c r="V77" s="48">
        <f>+C77*D78*100</f>
        <v>25</v>
      </c>
    </row>
    <row r="78" spans="1:22" s="48" customFormat="1" ht="15" customHeight="1" x14ac:dyDescent="0.2">
      <c r="A78" s="102" t="s">
        <v>13</v>
      </c>
      <c r="B78" s="68" t="s">
        <v>84</v>
      </c>
      <c r="C78" s="71"/>
      <c r="D78" s="90">
        <v>5</v>
      </c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</row>
    <row r="79" spans="1:22" s="48" customFormat="1" ht="25.5" x14ac:dyDescent="0.2">
      <c r="A79" s="100"/>
      <c r="B79" s="69" t="s">
        <v>85</v>
      </c>
      <c r="C79" s="72"/>
      <c r="D79" s="90">
        <v>3</v>
      </c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</row>
    <row r="80" spans="1:22" s="48" customFormat="1" ht="15" customHeight="1" thickBot="1" x14ac:dyDescent="0.25">
      <c r="A80" s="101"/>
      <c r="B80" s="70" t="s">
        <v>79</v>
      </c>
      <c r="C80" s="73"/>
      <c r="D80" s="92">
        <v>1</v>
      </c>
      <c r="E80" s="109"/>
      <c r="F80" s="109"/>
      <c r="G80" s="109"/>
      <c r="H80" s="109"/>
      <c r="I80" s="109"/>
      <c r="J80" s="109"/>
      <c r="K80" s="116" t="s">
        <v>13</v>
      </c>
      <c r="L80" s="109"/>
      <c r="M80" s="109"/>
      <c r="N80" s="109"/>
      <c r="O80" s="109"/>
      <c r="P80" s="109"/>
      <c r="Q80" s="109"/>
      <c r="R80" s="109"/>
    </row>
    <row r="81" spans="1:22" s="48" customFormat="1" ht="15" customHeight="1" thickBot="1" x14ac:dyDescent="0.25">
      <c r="A81" s="55" t="s">
        <v>118</v>
      </c>
      <c r="B81" s="52"/>
      <c r="C81" s="75">
        <v>0.05</v>
      </c>
      <c r="D81" s="74"/>
      <c r="E81" s="50"/>
      <c r="F81" s="50"/>
      <c r="G81" s="50"/>
      <c r="H81" s="50"/>
      <c r="I81" s="50"/>
      <c r="J81" s="50"/>
      <c r="K81" s="50" t="s">
        <v>13</v>
      </c>
      <c r="L81" s="50"/>
      <c r="N81" s="50">
        <f>+(C81*5)*100</f>
        <v>25</v>
      </c>
      <c r="O81" s="50"/>
      <c r="P81" s="50"/>
      <c r="Q81" s="50"/>
      <c r="R81" s="50"/>
      <c r="V81" s="48">
        <f>+C81*D82*100</f>
        <v>25</v>
      </c>
    </row>
    <row r="82" spans="1:22" s="48" customFormat="1" ht="27" customHeight="1" x14ac:dyDescent="0.2">
      <c r="A82" s="99"/>
      <c r="B82" s="68" t="s">
        <v>54</v>
      </c>
      <c r="C82" s="71"/>
      <c r="D82" s="89">
        <v>5</v>
      </c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</row>
    <row r="83" spans="1:22" s="48" customFormat="1" ht="15" customHeight="1" x14ac:dyDescent="0.2">
      <c r="A83" s="100"/>
      <c r="B83" s="69" t="s">
        <v>53</v>
      </c>
      <c r="C83" s="72"/>
      <c r="D83" s="90">
        <v>3</v>
      </c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</row>
    <row r="84" spans="1:22" s="48" customFormat="1" ht="15" customHeight="1" thickBot="1" x14ac:dyDescent="0.25">
      <c r="A84" s="101"/>
      <c r="B84" s="70" t="s">
        <v>80</v>
      </c>
      <c r="C84" s="73"/>
      <c r="D84" s="92">
        <v>1</v>
      </c>
      <c r="E84" s="109"/>
      <c r="F84" s="109"/>
      <c r="G84" s="109"/>
      <c r="H84" s="109"/>
      <c r="I84" s="109"/>
      <c r="J84" s="109"/>
      <c r="K84" s="116" t="s">
        <v>13</v>
      </c>
      <c r="L84" s="109" t="e">
        <f>+D82+D78+D70+D74+D62+D59+#REF!+D55+D50+#REF!+D42+D37+D33+D27+D23+D66+D17+D12+D6</f>
        <v>#REF!</v>
      </c>
      <c r="M84" s="109">
        <f>19*5</f>
        <v>95</v>
      </c>
      <c r="N84" s="109">
        <f>SUM(N3:N81)</f>
        <v>500</v>
      </c>
      <c r="O84" s="109"/>
      <c r="P84" s="109"/>
      <c r="Q84" s="109"/>
      <c r="R84" s="109"/>
    </row>
    <row r="85" spans="1:22" s="122" customFormat="1" ht="16.5" thickBot="1" x14ac:dyDescent="0.3">
      <c r="A85" s="123"/>
      <c r="B85" s="124" t="s">
        <v>77</v>
      </c>
      <c r="C85" s="125">
        <f>+C64+C53+C31+C4</f>
        <v>1</v>
      </c>
      <c r="D85" s="122" t="s">
        <v>13</v>
      </c>
      <c r="E85" s="139"/>
      <c r="F85" s="139"/>
      <c r="G85" s="139"/>
      <c r="H85" s="139"/>
      <c r="I85" s="139"/>
      <c r="J85" s="139"/>
      <c r="K85" s="139"/>
      <c r="L85" s="140" t="s">
        <v>13</v>
      </c>
      <c r="M85" s="139"/>
      <c r="N85" s="139"/>
      <c r="O85" s="139"/>
      <c r="P85" s="139"/>
      <c r="Q85" s="139"/>
      <c r="R85" s="139"/>
      <c r="S85" s="139"/>
      <c r="T85" s="139"/>
    </row>
  </sheetData>
  <customSheetViews>
    <customSheetView guid="{1AA0AF10-1D94-47BD-876C-134BF8F50144}" showPageBreaks="1" showGridLines="0" fitToPage="1" printArea="1" showRuler="0">
      <rowBreaks count="1" manualBreakCount="1">
        <brk id="46" max="16383" man="1"/>
      </rowBreaks>
      <pageMargins left="0.75" right="0.5" top="0.5" bottom="0.5" header="0.3" footer="0.3"/>
      <pageSetup scale="93" fitToHeight="2" orientation="portrait" r:id="rId1"/>
      <headerFooter alignWithMargins="0">
        <oddHeader>&amp;C&amp;14HSU Project Scoring Worksheet Information&amp;RDRAFT</oddHeader>
        <oddFooter>&amp;CPage &amp;P of &amp;N&amp;RLast Updated:12/06/10</oddFooter>
      </headerFooter>
    </customSheetView>
  </customSheetViews>
  <phoneticPr fontId="1" type="noConversion"/>
  <pageMargins left="0.75" right="0.5" top="0.7" bottom="0.5" header="0.5" footer="0.3"/>
  <pageSetup scale="92" fitToHeight="2" orientation="portrait" r:id="rId2"/>
  <headerFooter differentFirst="1" alignWithMargins="0">
    <oddHeader>&amp;L&amp;"Arial,Bold"HSU ITS Project Scoring Rubric Information</oddHeader>
    <oddFooter>&amp;CPage &amp;P of &amp;N&amp;RLast Updated: 07/01/13</oddFooter>
    <evenFooter>&amp;L&amp;F&amp;CPage &amp;P of &amp;N&amp;RLast Updated:12/08/10</evenFooter>
    <firstFooter>Page &amp;P of &amp;N</firstFooter>
  </headerFooter>
  <rowBreaks count="1" manualBreakCount="1">
    <brk id="4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showGridLines="0" tabSelected="1" showRuler="0" zoomScaleNormal="100" workbookViewId="0">
      <selection activeCell="D15" sqref="D15"/>
    </sheetView>
  </sheetViews>
  <sheetFormatPr defaultColWidth="9.140625" defaultRowHeight="15" x14ac:dyDescent="0.25"/>
  <cols>
    <col min="1" max="1" width="15.140625" style="1" customWidth="1"/>
    <col min="2" max="2" width="76" style="2" customWidth="1"/>
    <col min="3" max="3" width="8.7109375" style="4" customWidth="1"/>
    <col min="4" max="4" width="10.28515625" style="1" bestFit="1" customWidth="1"/>
    <col min="5" max="5" width="11.140625" style="1" customWidth="1"/>
    <col min="6" max="24" width="9.140625" style="1" customWidth="1"/>
    <col min="25" max="26" width="20.85546875" style="1" customWidth="1"/>
    <col min="27" max="131" width="9.140625" style="1" customWidth="1"/>
    <col min="132" max="16384" width="9.140625" style="1"/>
  </cols>
  <sheetData>
    <row r="1" spans="1:32" ht="15.75" thickBot="1" x14ac:dyDescent="0.3">
      <c r="A1" s="30" t="s">
        <v>23</v>
      </c>
      <c r="B1" s="31"/>
      <c r="C1" s="168" t="s">
        <v>13</v>
      </c>
      <c r="D1" s="168"/>
      <c r="E1" s="168"/>
    </row>
    <row r="2" spans="1:32" ht="30.75" customHeight="1" thickTop="1" x14ac:dyDescent="0.2">
      <c r="A2" s="28"/>
      <c r="B2" s="169" t="s">
        <v>30</v>
      </c>
      <c r="C2" s="169"/>
      <c r="D2" s="169"/>
      <c r="E2" s="169"/>
    </row>
    <row r="3" spans="1:32" ht="18" customHeight="1" thickBot="1" x14ac:dyDescent="0.3">
      <c r="A3" s="32"/>
      <c r="B3" s="16" t="s">
        <v>13</v>
      </c>
      <c r="C3" s="15"/>
      <c r="D3" s="15"/>
      <c r="E3" s="15"/>
    </row>
    <row r="4" spans="1:32" ht="30" x14ac:dyDescent="0.25">
      <c r="A4" s="22"/>
      <c r="B4" s="23" t="s">
        <v>0</v>
      </c>
      <c r="C4" s="24" t="s">
        <v>18</v>
      </c>
      <c r="D4" s="25" t="s">
        <v>16</v>
      </c>
      <c r="E4" s="26" t="s">
        <v>17</v>
      </c>
    </row>
    <row r="5" spans="1:32" s="5" customFormat="1" ht="30" customHeight="1" x14ac:dyDescent="0.2">
      <c r="A5" s="126" t="s">
        <v>20</v>
      </c>
      <c r="B5" s="127"/>
      <c r="C5" s="128">
        <f>SUM(C6:C10)</f>
        <v>0.29000000000000004</v>
      </c>
      <c r="D5" s="129"/>
      <c r="E5" s="130"/>
    </row>
    <row r="6" spans="1:32" s="9" customFormat="1" ht="30" customHeight="1" x14ac:dyDescent="0.2">
      <c r="A6" s="110"/>
      <c r="B6" s="111" t="s">
        <v>91</v>
      </c>
      <c r="C6" s="7">
        <v>0.1</v>
      </c>
      <c r="D6" s="8"/>
      <c r="E6" s="17">
        <f t="shared" ref="E6:E10" si="0">(+C6*D6)*100</f>
        <v>0</v>
      </c>
      <c r="Y6" s="9" t="s">
        <v>56</v>
      </c>
      <c r="AA6" s="5">
        <v>5</v>
      </c>
      <c r="AB6" s="5">
        <v>4</v>
      </c>
      <c r="AC6" s="5">
        <v>3</v>
      </c>
      <c r="AD6" s="9">
        <v>3</v>
      </c>
      <c r="AE6" s="9">
        <v>1</v>
      </c>
      <c r="AF6" s="9">
        <v>0</v>
      </c>
    </row>
    <row r="7" spans="1:32" s="9" customFormat="1" ht="30" customHeight="1" x14ac:dyDescent="0.2">
      <c r="A7" s="110" t="s">
        <v>13</v>
      </c>
      <c r="B7" s="111" t="s">
        <v>100</v>
      </c>
      <c r="C7" s="7">
        <v>0.08</v>
      </c>
      <c r="D7" s="8"/>
      <c r="E7" s="17">
        <f>(+C7*D7)*100</f>
        <v>0</v>
      </c>
      <c r="Y7" s="9" t="s">
        <v>55</v>
      </c>
      <c r="AA7" s="5">
        <v>5</v>
      </c>
      <c r="AB7" s="5">
        <v>3</v>
      </c>
      <c r="AC7" s="5">
        <v>1</v>
      </c>
      <c r="AD7" s="9">
        <v>-2</v>
      </c>
    </row>
    <row r="8" spans="1:32" s="12" customFormat="1" ht="30" customHeight="1" x14ac:dyDescent="0.2">
      <c r="A8" s="110" t="s">
        <v>13</v>
      </c>
      <c r="B8" s="112" t="s">
        <v>92</v>
      </c>
      <c r="C8" s="10">
        <v>0.04</v>
      </c>
      <c r="D8" s="11"/>
      <c r="E8" s="17">
        <f>(+C8*D8)*100</f>
        <v>0</v>
      </c>
      <c r="Y8" s="12" t="s">
        <v>29</v>
      </c>
      <c r="AA8" s="12">
        <v>5</v>
      </c>
      <c r="AB8" s="12">
        <v>4</v>
      </c>
      <c r="AC8" s="12">
        <v>3</v>
      </c>
      <c r="AD8" s="12">
        <v>2</v>
      </c>
      <c r="AE8" s="12">
        <v>0</v>
      </c>
    </row>
    <row r="9" spans="1:32" s="12" customFormat="1" ht="30" customHeight="1" x14ac:dyDescent="0.2">
      <c r="A9" s="110"/>
      <c r="B9" s="112" t="s">
        <v>104</v>
      </c>
      <c r="C9" s="10">
        <v>0.04</v>
      </c>
      <c r="D9" s="11"/>
      <c r="E9" s="17">
        <f t="shared" si="0"/>
        <v>0</v>
      </c>
      <c r="Y9" s="12" t="s">
        <v>68</v>
      </c>
      <c r="AA9" s="12">
        <v>5</v>
      </c>
      <c r="AB9" s="12">
        <v>3</v>
      </c>
      <c r="AC9" s="12">
        <v>1</v>
      </c>
    </row>
    <row r="10" spans="1:32" s="12" customFormat="1" ht="30" customHeight="1" x14ac:dyDescent="0.2">
      <c r="A10" s="110" t="s">
        <v>13</v>
      </c>
      <c r="B10" s="112" t="s">
        <v>119</v>
      </c>
      <c r="C10" s="10">
        <v>0.03</v>
      </c>
      <c r="D10" s="11"/>
      <c r="E10" s="17">
        <f t="shared" si="0"/>
        <v>0</v>
      </c>
      <c r="Y10" s="12" t="s">
        <v>28</v>
      </c>
      <c r="AA10" s="12">
        <v>5</v>
      </c>
      <c r="AB10" s="12">
        <v>3</v>
      </c>
      <c r="AC10" s="12">
        <v>0</v>
      </c>
      <c r="AD10" s="12">
        <v>-2</v>
      </c>
      <c r="AE10" s="12" t="s">
        <v>13</v>
      </c>
    </row>
    <row r="11" spans="1:32" s="5" customFormat="1" ht="30" customHeight="1" x14ac:dyDescent="0.2">
      <c r="A11" s="126" t="s">
        <v>19</v>
      </c>
      <c r="B11" s="127"/>
      <c r="C11" s="128">
        <f>SUM(C12:C16)</f>
        <v>0.24999999999999997</v>
      </c>
      <c r="D11" s="129"/>
      <c r="E11" s="131"/>
    </row>
    <row r="12" spans="1:32" s="12" customFormat="1" ht="30" customHeight="1" x14ac:dyDescent="0.2">
      <c r="A12" s="110" t="s">
        <v>13</v>
      </c>
      <c r="B12" s="112" t="s">
        <v>120</v>
      </c>
      <c r="C12" s="10">
        <v>0.05</v>
      </c>
      <c r="D12" s="11"/>
      <c r="E12" s="17">
        <f t="shared" ref="E12:E14" si="1">(+C12*D12)*100</f>
        <v>0</v>
      </c>
      <c r="Y12" s="12" t="s">
        <v>24</v>
      </c>
      <c r="AA12" s="5">
        <v>5</v>
      </c>
      <c r="AB12" s="5">
        <v>3</v>
      </c>
      <c r="AC12" s="5">
        <v>1</v>
      </c>
    </row>
    <row r="13" spans="1:32" s="12" customFormat="1" ht="30" customHeight="1" x14ac:dyDescent="0.2">
      <c r="A13" s="110" t="s">
        <v>13</v>
      </c>
      <c r="B13" s="112" t="s">
        <v>121</v>
      </c>
      <c r="C13" s="10">
        <v>0.05</v>
      </c>
      <c r="D13" s="11"/>
      <c r="E13" s="17">
        <f t="shared" si="1"/>
        <v>0</v>
      </c>
      <c r="Y13" s="12" t="s">
        <v>61</v>
      </c>
      <c r="AA13" s="12">
        <v>5</v>
      </c>
      <c r="AB13" s="12">
        <v>3</v>
      </c>
      <c r="AC13" s="12">
        <v>1</v>
      </c>
      <c r="AD13" s="12">
        <v>-2</v>
      </c>
    </row>
    <row r="14" spans="1:32" s="12" customFormat="1" ht="30" customHeight="1" x14ac:dyDescent="0.2">
      <c r="A14" s="110" t="s">
        <v>13</v>
      </c>
      <c r="B14" s="112" t="s">
        <v>122</v>
      </c>
      <c r="C14" s="10">
        <v>0.08</v>
      </c>
      <c r="D14" s="11"/>
      <c r="E14" s="17">
        <f t="shared" si="1"/>
        <v>0</v>
      </c>
      <c r="Y14" s="12" t="s">
        <v>26</v>
      </c>
      <c r="AA14" s="12">
        <v>5</v>
      </c>
      <c r="AB14" s="12">
        <v>0</v>
      </c>
      <c r="AC14" s="12">
        <v>-2</v>
      </c>
    </row>
    <row r="15" spans="1:32" s="12" customFormat="1" ht="30" customHeight="1" x14ac:dyDescent="0.2">
      <c r="A15" s="110" t="s">
        <v>13</v>
      </c>
      <c r="B15" s="113" t="s">
        <v>109</v>
      </c>
      <c r="C15" s="10">
        <v>0.05</v>
      </c>
      <c r="D15" s="11"/>
      <c r="E15" s="17">
        <f>(+C15*D15)*100</f>
        <v>0</v>
      </c>
      <c r="Y15" s="12" t="s">
        <v>61</v>
      </c>
      <c r="AA15" s="12">
        <v>5</v>
      </c>
      <c r="AB15" s="12">
        <v>3</v>
      </c>
      <c r="AC15" s="12">
        <v>1</v>
      </c>
    </row>
    <row r="16" spans="1:32" s="12" customFormat="1" ht="30" customHeight="1" x14ac:dyDescent="0.2">
      <c r="A16" s="110" t="s">
        <v>13</v>
      </c>
      <c r="B16" s="113" t="s">
        <v>110</v>
      </c>
      <c r="C16" s="10">
        <v>0.02</v>
      </c>
      <c r="D16" s="11"/>
      <c r="E16" s="17">
        <f>(+C16*D16)*100</f>
        <v>0</v>
      </c>
      <c r="Y16" s="12" t="s">
        <v>66</v>
      </c>
      <c r="AA16" s="12">
        <v>5</v>
      </c>
      <c r="AB16" s="12">
        <v>3</v>
      </c>
      <c r="AC16" s="12">
        <v>1</v>
      </c>
    </row>
    <row r="17" spans="1:31" s="6" customFormat="1" ht="30" customHeight="1" x14ac:dyDescent="0.2">
      <c r="A17" s="132" t="s">
        <v>76</v>
      </c>
      <c r="B17" s="133"/>
      <c r="C17" s="134">
        <f>SUM(C18:C20)</f>
        <v>0.16999999999999998</v>
      </c>
      <c r="D17" s="135"/>
      <c r="E17" s="136"/>
    </row>
    <row r="18" spans="1:31" s="12" customFormat="1" ht="30" customHeight="1" x14ac:dyDescent="0.2">
      <c r="A18" s="110" t="s">
        <v>13</v>
      </c>
      <c r="B18" s="112" t="s">
        <v>111</v>
      </c>
      <c r="C18" s="10">
        <v>0.05</v>
      </c>
      <c r="D18" s="11"/>
      <c r="E18" s="17">
        <f>(+C18*D18)*100</f>
        <v>0</v>
      </c>
      <c r="Y18" s="12" t="s">
        <v>62</v>
      </c>
      <c r="AA18" s="12">
        <v>5</v>
      </c>
      <c r="AB18" s="12">
        <v>3</v>
      </c>
      <c r="AC18" s="12">
        <v>-2</v>
      </c>
      <c r="AD18" s="12" t="s">
        <v>13</v>
      </c>
    </row>
    <row r="19" spans="1:31" s="12" customFormat="1" ht="30" customHeight="1" x14ac:dyDescent="0.2">
      <c r="A19" s="110" t="s">
        <v>13</v>
      </c>
      <c r="B19" s="112" t="s">
        <v>112</v>
      </c>
      <c r="C19" s="10">
        <v>0.06</v>
      </c>
      <c r="D19" s="11"/>
      <c r="E19" s="17">
        <f>(+C19*D19)*100</f>
        <v>0</v>
      </c>
      <c r="Y19" s="12" t="s">
        <v>63</v>
      </c>
      <c r="AA19" s="12">
        <v>5</v>
      </c>
      <c r="AB19" s="12">
        <v>5</v>
      </c>
      <c r="AC19" s="12">
        <v>-2</v>
      </c>
      <c r="AD19" s="12" t="s">
        <v>13</v>
      </c>
    </row>
    <row r="20" spans="1:31" s="12" customFormat="1" ht="30" customHeight="1" x14ac:dyDescent="0.2">
      <c r="A20" s="110" t="s">
        <v>13</v>
      </c>
      <c r="B20" s="112" t="s">
        <v>113</v>
      </c>
      <c r="C20" s="10">
        <v>0.06</v>
      </c>
      <c r="D20" s="11"/>
      <c r="E20" s="17">
        <f>(+C20*D20)*100</f>
        <v>0</v>
      </c>
      <c r="Y20" s="12" t="s">
        <v>64</v>
      </c>
      <c r="AA20" s="12">
        <v>5</v>
      </c>
      <c r="AB20" s="12">
        <v>3</v>
      </c>
      <c r="AC20" s="12">
        <v>-2</v>
      </c>
      <c r="AD20" s="12" t="s">
        <v>13</v>
      </c>
    </row>
    <row r="21" spans="1:31" s="6" customFormat="1" ht="30" customHeight="1" x14ac:dyDescent="0.2">
      <c r="A21" s="132" t="s">
        <v>78</v>
      </c>
      <c r="B21" s="133"/>
      <c r="C21" s="134">
        <f>SUM(C22:C26)</f>
        <v>0.28999999999999998</v>
      </c>
      <c r="D21" s="135"/>
      <c r="E21" s="136"/>
    </row>
    <row r="22" spans="1:31" s="12" customFormat="1" ht="30" customHeight="1" x14ac:dyDescent="0.2">
      <c r="A22" s="110" t="s">
        <v>13</v>
      </c>
      <c r="B22" s="112" t="s">
        <v>124</v>
      </c>
      <c r="C22" s="10">
        <v>0.04</v>
      </c>
      <c r="D22" s="11"/>
      <c r="E22" s="17">
        <f>(+C22*D22)*100</f>
        <v>0</v>
      </c>
      <c r="Y22" s="12" t="s">
        <v>25</v>
      </c>
      <c r="AA22" s="12" t="s">
        <v>13</v>
      </c>
      <c r="AB22" s="12">
        <v>5</v>
      </c>
      <c r="AC22" s="12">
        <v>0</v>
      </c>
      <c r="AD22" s="12">
        <v>-2</v>
      </c>
    </row>
    <row r="23" spans="1:31" s="12" customFormat="1" ht="30" customHeight="1" x14ac:dyDescent="0.2">
      <c r="A23" s="110" t="s">
        <v>13</v>
      </c>
      <c r="B23" s="112" t="s">
        <v>115</v>
      </c>
      <c r="C23" s="10">
        <v>0.1</v>
      </c>
      <c r="D23" s="11"/>
      <c r="E23" s="17">
        <f>(+C23*D23)*100</f>
        <v>0</v>
      </c>
      <c r="Y23" s="12" t="s">
        <v>27</v>
      </c>
      <c r="AA23" s="12">
        <v>5</v>
      </c>
      <c r="AB23" s="12">
        <v>3</v>
      </c>
      <c r="AC23" s="12">
        <v>1</v>
      </c>
      <c r="AD23" s="12" t="s">
        <v>13</v>
      </c>
    </row>
    <row r="24" spans="1:31" s="12" customFormat="1" ht="30" customHeight="1" x14ac:dyDescent="0.2">
      <c r="A24" s="110" t="s">
        <v>13</v>
      </c>
      <c r="B24" s="112" t="s">
        <v>116</v>
      </c>
      <c r="C24" s="10">
        <v>0.05</v>
      </c>
      <c r="D24" s="11"/>
      <c r="E24" s="17">
        <f>(+C24*D24)*100</f>
        <v>0</v>
      </c>
      <c r="Y24" s="12" t="s">
        <v>60</v>
      </c>
      <c r="AA24" s="12">
        <v>5</v>
      </c>
      <c r="AB24" s="12">
        <v>3</v>
      </c>
      <c r="AC24" s="12">
        <v>1</v>
      </c>
      <c r="AD24" s="12" t="s">
        <v>59</v>
      </c>
      <c r="AE24" s="12" t="s">
        <v>13</v>
      </c>
    </row>
    <row r="25" spans="1:31" s="12" customFormat="1" ht="30" customHeight="1" x14ac:dyDescent="0.2">
      <c r="A25" s="159" t="s">
        <v>13</v>
      </c>
      <c r="B25" s="160" t="s">
        <v>117</v>
      </c>
      <c r="C25" s="161">
        <v>0.05</v>
      </c>
      <c r="D25" s="11"/>
      <c r="E25" s="17">
        <f>(+C25*D25)*100</f>
        <v>0</v>
      </c>
      <c r="Y25" s="12" t="s">
        <v>67</v>
      </c>
      <c r="AA25" s="12">
        <v>5</v>
      </c>
      <c r="AB25" s="12">
        <v>3</v>
      </c>
      <c r="AC25" s="12">
        <v>1</v>
      </c>
    </row>
    <row r="26" spans="1:31" s="12" customFormat="1" ht="30" customHeight="1" thickBot="1" x14ac:dyDescent="0.25">
      <c r="A26" s="164" t="s">
        <v>13</v>
      </c>
      <c r="B26" s="162" t="s">
        <v>123</v>
      </c>
      <c r="C26" s="163">
        <v>0.05</v>
      </c>
      <c r="D26" s="158"/>
      <c r="E26" s="17">
        <f>(+C26*D26)*100</f>
        <v>0</v>
      </c>
      <c r="Y26" s="12" t="s">
        <v>65</v>
      </c>
      <c r="AA26" s="12">
        <v>5</v>
      </c>
      <c r="AB26" s="12">
        <v>3</v>
      </c>
      <c r="AC26" s="12">
        <v>1</v>
      </c>
      <c r="AD26" s="12" t="s">
        <v>13</v>
      </c>
    </row>
    <row r="27" spans="1:31" s="3" customFormat="1" ht="30" customHeight="1" thickTop="1" thickBot="1" x14ac:dyDescent="0.25">
      <c r="A27" s="157"/>
      <c r="B27" s="14" t="s">
        <v>31</v>
      </c>
      <c r="C27" s="18"/>
      <c r="D27" s="21">
        <f>SUM(D6:D26)</f>
        <v>0</v>
      </c>
      <c r="E27" s="21">
        <f>SUM(E6:E26)</f>
        <v>0</v>
      </c>
      <c r="F27" s="3" t="s">
        <v>13</v>
      </c>
    </row>
    <row r="28" spans="1:31" s="13" customFormat="1" ht="30" customHeight="1" thickTop="1" x14ac:dyDescent="0.2">
      <c r="A28" s="137"/>
      <c r="B28" s="27" t="s">
        <v>32</v>
      </c>
      <c r="C28" s="19">
        <f>+C5+C11+C17+C21</f>
        <v>1</v>
      </c>
      <c r="D28" s="20">
        <v>90</v>
      </c>
      <c r="E28" s="29">
        <v>500</v>
      </c>
      <c r="F28" s="13" t="s">
        <v>13</v>
      </c>
      <c r="H28" s="13" t="s">
        <v>13</v>
      </c>
    </row>
    <row r="29" spans="1:31" x14ac:dyDescent="0.25">
      <c r="A29" s="28"/>
    </row>
    <row r="30" spans="1:31" s="13" customFormat="1" ht="114.6" customHeight="1" thickBot="1" x14ac:dyDescent="0.25">
      <c r="A30" s="141"/>
      <c r="B30" s="33"/>
      <c r="C30" s="34"/>
      <c r="D30" s="35"/>
      <c r="E30" s="36"/>
    </row>
    <row r="31" spans="1:31" s="13" customFormat="1" ht="32.25" customHeight="1" x14ac:dyDescent="0.2">
      <c r="A31" s="173" t="s">
        <v>81</v>
      </c>
      <c r="B31" s="174"/>
      <c r="C31" s="174"/>
      <c r="D31" s="174"/>
      <c r="E31" s="175"/>
    </row>
    <row r="32" spans="1:31" x14ac:dyDescent="0.25">
      <c r="A32" s="37" t="s">
        <v>33</v>
      </c>
      <c r="B32" s="42"/>
      <c r="C32" s="39"/>
      <c r="D32" s="40"/>
      <c r="E32" s="41"/>
      <c r="Y32" s="1" t="s">
        <v>34</v>
      </c>
      <c r="AA32" s="1" t="s">
        <v>13</v>
      </c>
      <c r="AB32" s="1" t="s">
        <v>13</v>
      </c>
    </row>
    <row r="33" spans="1:5" ht="15.75" thickBot="1" x14ac:dyDescent="0.3">
      <c r="A33" s="37"/>
      <c r="B33" s="38"/>
      <c r="C33" s="39"/>
      <c r="D33" s="40"/>
      <c r="E33" s="41"/>
    </row>
    <row r="34" spans="1:5" x14ac:dyDescent="0.25">
      <c r="A34" s="43" t="s">
        <v>35</v>
      </c>
      <c r="B34" s="44"/>
      <c r="C34" s="45"/>
      <c r="D34" s="46"/>
      <c r="E34" s="47"/>
    </row>
    <row r="35" spans="1:5" ht="147" customHeight="1" thickBot="1" x14ac:dyDescent="0.25">
      <c r="A35" s="170"/>
      <c r="B35" s="171"/>
      <c r="C35" s="171"/>
      <c r="D35" s="171"/>
      <c r="E35" s="172"/>
    </row>
    <row r="36" spans="1:5" x14ac:dyDescent="0.25">
      <c r="A36" s="43" t="s">
        <v>36</v>
      </c>
      <c r="B36" s="44"/>
      <c r="C36" s="45"/>
      <c r="D36" s="46"/>
      <c r="E36" s="47"/>
    </row>
    <row r="37" spans="1:5" ht="147" customHeight="1" thickBot="1" x14ac:dyDescent="0.25">
      <c r="A37" s="170"/>
      <c r="B37" s="171"/>
      <c r="C37" s="171"/>
      <c r="D37" s="171"/>
      <c r="E37" s="172"/>
    </row>
  </sheetData>
  <dataConsolidate/>
  <customSheetViews>
    <customSheetView guid="{1AA0AF10-1D94-47BD-876C-134BF8F50144}" showGridLines="0" fitToPage="1" printArea="1" showRuler="0">
      <pane xSplit="5.265625" topLeftCell="Z1"/>
      <selection activeCell="B1" sqref="B1"/>
      <pageMargins left="0.7" right="0.7" top="1" bottom="0.33" header="0.25" footer="0.25"/>
      <pageSetup scale="76" fitToHeight="2" orientation="portrait" r:id="rId1"/>
      <headerFooter>
        <oddHeader xml:space="preserve">&amp;L&amp;G&amp;R&amp;"Arial,Bold"&amp;14Enterprise Application and ITS
 Project Scoring Worksheet&amp;"Arial,Regular"&amp;10
</oddHeader>
        <oddFooter>&amp;RDRAFT11/01/10</oddFooter>
      </headerFooter>
    </customSheetView>
  </customSheetViews>
  <mergeCells count="5">
    <mergeCell ref="C1:E1"/>
    <mergeCell ref="B2:E2"/>
    <mergeCell ref="A35:E35"/>
    <mergeCell ref="A31:E31"/>
    <mergeCell ref="A37:E37"/>
  </mergeCells>
  <dataValidations count="18">
    <dataValidation type="list" allowBlank="1" showInputMessage="1" showErrorMessage="1" promptTitle="Success" prompt="5 = Documented and repeatable_x000a__x000a_3 = Without repeatable structure_x000a__x000a_1 = None_x000a_" sqref="D26">
      <formula1>$Z$26:$AD$26</formula1>
    </dataValidation>
    <dataValidation type="list" allowBlank="1" showInputMessage="1" showErrorMessage="1" promptTitle="State" prompt="5 = Completely inadequate / end of life OR system doesn't exist_x000a__x000a_3 = Functioning, but close to end of life_x000a_ _x000a_1 = Functioning (including manual / paper processes), but could be better" sqref="D23">
      <formula1>$Z$23:$AD$23</formula1>
    </dataValidation>
    <dataValidation type="list" allowBlank="1" showInputMessage="1" showErrorMessage="1" promptTitle="Data Type" prompt="5 = Mission Critical - Level 1_x000a__x000a_3 = Secondary - Level 2_x000a__x000a_1 = Public - Level 3" sqref="D24">
      <formula1>$Z$24:$AE$24</formula1>
    </dataValidation>
    <dataValidation type="list" allowBlank="1" showInputMessage="1" showErrorMessage="1" promptTitle="Sponsor" prompt="5 = Identified and engaged_x000a__x000a_3 = Identified and minimally engaged_x000a__x000a__x000a_" sqref="D20">
      <formula1>$Z$20:$AB$20</formula1>
    </dataValidation>
    <dataValidation type="list" allowBlank="1" showInputMessage="1" showErrorMessage="1" promptTitle="Funding" prompt="5 = Budget exists_x000a__x000a_-2 = No budget" sqref="D19">
      <formula1>$Z$19:$AD$19</formula1>
    </dataValidation>
    <dataValidation type="list" allowBlank="1" showInputMessage="1" showErrorMessage="1" promptTitle="Scope" prompt="5 = Well defined _x000a__x000a_3 = High level_x000a_ _x000a_-2 = Undefined or unclear" sqref="D18">
      <formula1>$Z$18:$AD$18</formula1>
    </dataValidation>
    <dataValidation type="list" allowBlank="1" showInputMessage="1" showErrorMessage="1" promptTitle="Maturity" prompt="5  = Proven, standard, experienced_x000a__x000a_3 = Proven, standard, not experienced OR Emerging/complex, experienced_x000a__x000a_1 = Emerging/complex, not experienced" sqref="D25">
      <formula1>$Z$25:$AC$25</formula1>
    </dataValidation>
    <dataValidation type="list" allowBlank="1" showInputMessage="1" showErrorMessage="1" promptTitle="Training" prompt="5  = Minimal / none_x000a__x000a_3 = Moderate_x000a__x000a_1 = Extensive / substantial" sqref="D16">
      <formula1>$Z$16:$AC$16</formula1>
    </dataValidation>
    <dataValidation type="list" allowBlank="1" showInputMessage="1" showErrorMessage="1" promptTitle="Impact" prompt="5  =  More than one division_x000a__x000a_3 = One division OR More than one department / college_x000a__x000a_1 = One department / college" sqref="D15">
      <formula1>$Z$15:$AC$15</formula1>
    </dataValidation>
    <dataValidation type="list" allowBlank="1" showInputMessage="1" showErrorMessage="1" promptTitle="Perform" prompt="5 = Improves efficiency to the users_x000a__x000a_0 = No change to users ability to perform tasks_x000a__x000a_-2 = Increases time for users to perform tasks_x000a__x000a_" sqref="D14">
      <formula1>$Z$14:$AC$14</formula1>
    </dataValidation>
    <dataValidation type="list" allowBlank="1" showInputMessage="1" showErrorMessage="1" promptTitle="Consequences" prompt="5 =  Direct significant negative consequences to university or public, unable to conduct basic services or transactions_x000a__x000a_3 = Failure to resolve customer service complaints or requests_x000a__x000a_1 = Loss of opportunity for improved service delivery or efficiency_x000a__x000a_" sqref="D12">
      <formula1>$Z$12:$AC$12</formula1>
    </dataValidation>
    <dataValidation type="list" allowBlank="1" showInputMessage="1" showErrorMessage="1" promptTitle="Impact " prompt="5 = Significant_x000a__x000a_3  = Moderate_x000a__x000a_1 = Insignificant or none_x000a__x000a_-2 = Significant negative changes" sqref="D13">
      <formula1>$Z$13:$AD$13</formula1>
    </dataValidation>
    <dataValidation type="list" allowBlank="1" showInputMessage="1" showErrorMessage="1" promptTitle="HSU Initiatives" prompt="5 = Meets multiple objectives_x000a_      _x000a_3 = Meets single objective with high priority  _x000a__x000a_1 = Meets single objective without priority_x000a__x000a_-2 = No objective supported    " sqref="D7">
      <formula1>$Z$7:$AD$7</formula1>
    </dataValidation>
    <dataValidation type="list" allowBlank="1" showInputMessage="1" showErrorMessage="1" promptTitle="Urgency" prompt="5 = Urgent for University_x000a__x000a_4 = Pressing need of the University_x000a__x000a_3 = Urgent for college or department_x000a__x000a_2 = Pressing need for College or Department_x000a__x000a_0 = Not urgent" sqref="D8">
      <formula1>$Z$8:$AE$8</formula1>
    </dataValidation>
    <dataValidation type="list" allowBlank="1" showInputMessage="1" showErrorMessage="1" promptTitle="Effect" prompt="  5   = Staff time saved / system retired_x000a__x000a_  0   = No impact on systems support or staffing_x000a__x000a_-2  = Additional staff / systems needed for support" sqref="D22">
      <formula1>$Z$22:$AD$22</formula1>
    </dataValidation>
    <dataValidation type="list" allowBlank="1" showInputMessage="1" showErrorMessage="1" promptTitle="ROI" prompt="5 = Will pay for itself and generate cash or savings for the University_x000a__x000a_3 = Implemented to avoid cash expenditure_x000a__x000a_0 = No financial benefit_x000a__x000a_-2 = Non-recoverable cost" sqref="D10">
      <formula1>$Z$10:$AD$10</formula1>
    </dataValidation>
    <dataValidation type="list" allowBlank="1" showInputMessage="1" showErrorMessage="1" promptTitle="Required" prompt="5 = Chancellor's Office, legal or collective bargaining requirement_x000a_4 = Required to sustain University operations_x000a_3 = Required to reduce risk or maintain significant funding_x000a_1 = Required to reduce institutional funding _x000a_0 = Not required " sqref="D6">
      <formula1>$Z$6:$AF$6</formula1>
    </dataValidation>
    <dataValidation type="list" allowBlank="1" showInputMessage="1" showErrorMessage="1" promptTitle="System Impact" prompt="5   = Replacement (including new systems)_x000a__x000a_3   = Major/moderate change (including upgrades)_x000a__x000a_1  = Minimal or no change" sqref="D9">
      <formula1>$Z$9:$AD$9</formula1>
    </dataValidation>
  </dataValidations>
  <pageMargins left="0.7" right="0.7" top="1" bottom="0.33" header="0.25" footer="0.25"/>
  <pageSetup scale="76" fitToHeight="2" orientation="portrait" r:id="rId2"/>
  <headerFooter differentOddEven="1">
    <oddHeader xml:space="preserve">&amp;L&amp;G&amp;R&amp;"Arial,Bold"&amp;14
 ITS Project Scoring Rubric&amp;"Arial,Regular"&amp;10
</oddHeader>
    <oddFooter>&amp;CPage &amp;P of &amp;N&amp;RLast Revised: 10/21/11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Links xmlns="BD52BDB1-F38A-4068-BB8B-57F8CABF4873">&lt;?xml version="1.0" encoding="UTF-8"?&gt;&lt;Result&gt;&lt;NewXML&gt;&lt;PWSLinkDataSet xmlns="http://schemas.microsoft.com/office/project/server/webservices/PWSLinkDataSet/" /&gt;&lt;/NewXML&gt;&lt;ProjectUID&gt;1a274722-68c3-472f-a306-baefe3686c67&lt;/ProjectUID&gt;&lt;OldXML&gt;&lt;PWSLinkDataSet xmlns="http://schemas.microsoft.com/office/project/server/webservices/PWSLinkDataSet/" /&gt;&lt;/OldXML&gt;&lt;ItemType&gt;3&lt;/ItemType&gt;&lt;PSURL&gt;https://its-sharepoint.humboldt.edu/pwa01&lt;/PSURL&gt;&lt;/Result&gt;</Links>
    <Status xmlns="BD52BDB1-F38A-4068-BB8B-57F8CABF4873">Final</Status>
    <Owner xmlns="BD52BDB1-F38A-4068-BB8B-57F8CABF4873">
      <UserInfo>
        <DisplayName/>
        <AccountId xsi:nil="true"/>
        <AccountType/>
      </UserInfo>
    </Own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oject Workspace Document" ma:contentTypeID="0x0101008A98423170284BEEB635F43C3CF4E98B006808CBD8DCE60D4E9781E578276ECF1D" ma:contentTypeVersion="0" ma:contentTypeDescription="" ma:contentTypeScope="" ma:versionID="2f52ef26978a9cbff173d0b67272b510">
  <xsd:schema xmlns:xsd="http://www.w3.org/2001/XMLSchema" xmlns:p="http://schemas.microsoft.com/office/2006/metadata/properties" xmlns:ns2="BD52BDB1-F38A-4068-BB8B-57F8CABF4873" targetNamespace="http://schemas.microsoft.com/office/2006/metadata/properties" ma:root="true" ma:fieldsID="3552e4db10ef9ddd09c356ab7a3ac747" ns2:_="">
    <xsd:import namespace="BD52BDB1-F38A-4068-BB8B-57F8CABF4873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2:Link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D52BDB1-F38A-4068-BB8B-57F8CABF4873" elementFormDefault="qualified">
    <xsd:import namespace="http://schemas.microsoft.com/office/2006/documentManagement/type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  <xsd:element name="Links" ma:index="10" nillable="true" ma:displayName="Links" ma:internalName="Link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A89E93C-D2AB-4452-831B-FADCE4BEF6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071219-FC1D-4C07-B1BF-B8B24F70E64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91302E2-FF4F-4AA1-B150-D6BE5D59AFA9}">
  <ds:schemaRefs>
    <ds:schemaRef ds:uri="http://purl.org/dc/dcmitype/"/>
    <ds:schemaRef ds:uri="http://schemas.microsoft.com/office/2006/documentManagement/types"/>
    <ds:schemaRef ds:uri="http://purl.org/dc/elements/1.1/"/>
    <ds:schemaRef ds:uri="BD52BDB1-F38A-4068-BB8B-57F8CABF4873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AC63AD18-4E74-4813-9C5F-88AFA7EA32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52BDB1-F38A-4068-BB8B-57F8CABF487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ScoringInfo</vt:lpstr>
      <vt:lpstr>ScoringRubric</vt:lpstr>
      <vt:lpstr>Sheet1</vt:lpstr>
      <vt:lpstr>ScoringInfo!Print_Area</vt:lpstr>
      <vt:lpstr>ScoringRubric!Print_Area</vt:lpstr>
      <vt:lpstr>ScoringInfo!Print_Titles</vt:lpstr>
    </vt:vector>
  </TitlesOfParts>
  <Company>CalSate University, East Bay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HSU Project Scoring Worksheet</dc:title>
  <dc:creator>ITS PMO</dc:creator>
  <dc:description>Created by: M D'Arpino
Reviewed by: B Rizzardi and M Haynes Swank</dc:description>
  <cp:lastModifiedBy>Pat M. Bitton</cp:lastModifiedBy>
  <cp:lastPrinted>2013-01-30T00:19:15Z</cp:lastPrinted>
  <dcterms:created xsi:type="dcterms:W3CDTF">2008-06-17T21:11:28Z</dcterms:created>
  <dcterms:modified xsi:type="dcterms:W3CDTF">2013-07-02T17:25:48Z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roject Phase">
    <vt:lpwstr>1) Initiating</vt:lpwstr>
  </property>
  <property fmtid="{D5CDD505-2E9C-101B-9397-08002B2CF9AE}" pid="4" name="ContentTypeId">
    <vt:lpwstr>0x0101008A98423170284BEEB635F43C3CF4E98B006808CBD8DCE60D4E9781E578276ECF1D</vt:lpwstr>
  </property>
</Properties>
</file>